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20.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435"/>
  </bookViews>
  <sheets>
    <sheet name="Лист1" sheetId="1" r:id="rId1"/>
  </sheets>
  <definedNames>
    <definedName name="_GoBack" localSheetId="0">Лист1!$B$26</definedName>
  </definedNames>
  <calcPr calcId="125725"/>
</workbook>
</file>

<file path=xl/calcChain.xml><?xml version="1.0" encoding="utf-8"?>
<calcChain xmlns="http://schemas.openxmlformats.org/spreadsheetml/2006/main">
  <c r="M6" i="1"/>
  <c r="I5"/>
  <c r="C7" l="1"/>
  <c r="J6"/>
  <c r="I6"/>
  <c r="J5"/>
  <c r="M5" l="1"/>
  <c r="K5"/>
  <c r="K6"/>
  <c r="M7" l="1"/>
</calcChain>
</file>

<file path=xl/sharedStrings.xml><?xml version="1.0" encoding="utf-8"?>
<sst xmlns="http://schemas.openxmlformats.org/spreadsheetml/2006/main" count="25" uniqueCount="24">
  <si>
    <t>Приложение №2</t>
  </si>
  <si>
    <t>Обоснование начальной (максимальной) цены контракта, содержащее полученные заказчиком расчеты</t>
  </si>
  <si>
    <t>Наименование</t>
  </si>
  <si>
    <t>Средняя цена, руб.</t>
  </si>
  <si>
    <t>V - коэффициент вариации, %</t>
  </si>
  <si>
    <t>Необходимое значение коэффициента вариации, %</t>
  </si>
  <si>
    <t>ИТОГО</t>
  </si>
  <si>
    <t>п/п</t>
  </si>
  <si>
    <t>&lt;33</t>
  </si>
  <si>
    <t xml:space="preserve">  - среднее квадратичное отклонение      </t>
  </si>
  <si>
    <t>Цена единицы продукции, указанная в источнике №5, (руб.)</t>
  </si>
  <si>
    <t>Цена единицы продукции, указанная в источнике №4, (руб.)</t>
  </si>
  <si>
    <r>
      <t>&lt;ц&gt;</t>
    </r>
    <r>
      <rPr>
        <sz val="10"/>
        <color rgb="FF000000"/>
        <rFont val="Times New Roman"/>
        <family val="1"/>
        <charset val="204"/>
      </rPr>
      <t xml:space="preserve"> - средняя арифметическая величина цены единицы товара, работы, услуги;</t>
    </r>
  </si>
  <si>
    <r>
      <t>n</t>
    </r>
    <r>
      <rPr>
        <sz val="10"/>
        <color rgb="FF000000"/>
        <rFont val="Times New Roman"/>
        <family val="1"/>
        <charset val="204"/>
      </rPr>
      <t xml:space="preserve"> - количество значений, используемых в расчете;</t>
    </r>
  </si>
  <si>
    <r>
      <t>НМЦК</t>
    </r>
    <r>
      <rPr>
        <i/>
        <vertAlign val="superscript"/>
        <sz val="10"/>
        <color rgb="FF000000"/>
        <rFont val="Times New Roman"/>
        <family val="1"/>
        <charset val="204"/>
      </rPr>
      <t>рын</t>
    </r>
    <r>
      <rPr>
        <sz val="10"/>
        <color rgb="FF000000"/>
        <rFont val="Times New Roman"/>
        <family val="1"/>
        <charset val="204"/>
      </rPr>
      <t xml:space="preserve">   -  НМЦК, определяемая методом сопоставимых рыночных цен (анализа рынка);</t>
    </r>
  </si>
  <si>
    <r>
      <t>v</t>
    </r>
    <r>
      <rPr>
        <sz val="10"/>
        <color rgb="FF000000"/>
        <rFont val="Times New Roman"/>
        <family val="1"/>
        <charset val="204"/>
      </rPr>
      <t xml:space="preserve"> - количество (объем) закупаемого товара (работы, услуги);</t>
    </r>
  </si>
  <si>
    <r>
      <t>i</t>
    </r>
    <r>
      <rPr>
        <sz val="10"/>
        <color rgb="FF000000"/>
        <rFont val="Times New Roman"/>
        <family val="1"/>
        <charset val="204"/>
      </rPr>
      <t xml:space="preserve"> - номер источника ценовой информации.</t>
    </r>
  </si>
  <si>
    <t xml:space="preserve">Кол-во, </t>
  </si>
  <si>
    <t xml:space="preserve">Цена единицы продукции, указанная в источнике №1, (руб.), </t>
  </si>
  <si>
    <t xml:space="preserve">Цена единицы продукции, указанная в источнике №2, (руб.), </t>
  </si>
  <si>
    <t xml:space="preserve">Цена единицы продукции, указанная в источнике №3, (руб.),   </t>
  </si>
  <si>
    <t>подшлемники</t>
  </si>
  <si>
    <t>шлем (каска) пожарного</t>
  </si>
  <si>
    <t>Расчет начальной (максимальной) цены договора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</si>
</sst>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vertAlign val="superscript"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justify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wrapText="1"/>
    </xf>
    <xf numFmtId="0" fontId="5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wmf"/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3</xdr:row>
      <xdr:rowOff>76200</xdr:rowOff>
    </xdr:from>
    <xdr:to>
      <xdr:col>12</xdr:col>
      <xdr:colOff>857250</xdr:colOff>
      <xdr:row>3</xdr:row>
      <xdr:rowOff>561975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781050"/>
          <a:ext cx="704850" cy="485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3</xdr:row>
      <xdr:rowOff>0</xdr:rowOff>
    </xdr:from>
    <xdr:to>
      <xdr:col>9</xdr:col>
      <xdr:colOff>104775</xdr:colOff>
      <xdr:row>3</xdr:row>
      <xdr:rowOff>104775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704850"/>
          <a:ext cx="104775" cy="104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19050</xdr:colOff>
      <xdr:row>3</xdr:row>
      <xdr:rowOff>419100</xdr:rowOff>
    </xdr:from>
    <xdr:to>
      <xdr:col>9</xdr:col>
      <xdr:colOff>1352550</xdr:colOff>
      <xdr:row>3</xdr:row>
      <xdr:rowOff>866775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123950"/>
          <a:ext cx="1152525" cy="4476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47625</xdr:colOff>
      <xdr:row>3</xdr:row>
      <xdr:rowOff>504825</xdr:rowOff>
    </xdr:from>
    <xdr:to>
      <xdr:col>11</xdr:col>
      <xdr:colOff>0</xdr:colOff>
      <xdr:row>3</xdr:row>
      <xdr:rowOff>847725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09675"/>
          <a:ext cx="952500" cy="3429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26" Type="http://schemas.openxmlformats.org/officeDocument/2006/relationships/oleObject" Target="../embeddings/oleObject23.bin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5" Type="http://schemas.openxmlformats.org/officeDocument/2006/relationships/oleObject" Target="../embeddings/oleObject22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24" Type="http://schemas.openxmlformats.org/officeDocument/2006/relationships/oleObject" Target="../embeddings/oleObject21.bin"/><Relationship Id="rId5" Type="http://schemas.openxmlformats.org/officeDocument/2006/relationships/oleObject" Target="../embeddings/oleObject2.bin"/><Relationship Id="rId15" Type="http://schemas.openxmlformats.org/officeDocument/2006/relationships/oleObject" Target="../embeddings/oleObject12.bin"/><Relationship Id="rId23" Type="http://schemas.openxmlformats.org/officeDocument/2006/relationships/oleObject" Target="../embeddings/oleObject20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Relationship Id="rId27" Type="http://schemas.openxmlformats.org/officeDocument/2006/relationships/oleObject" Target="../embeddings/oleObject2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zoomScale="84" zoomScaleNormal="84" workbookViewId="0">
      <selection activeCell="J16" sqref="J16"/>
    </sheetView>
  </sheetViews>
  <sheetFormatPr defaultRowHeight="15"/>
  <cols>
    <col min="1" max="1" width="3.42578125" customWidth="1"/>
    <col min="2" max="2" width="33" customWidth="1"/>
    <col min="3" max="3" width="7.140625" customWidth="1"/>
    <col min="4" max="4" width="8.42578125" customWidth="1"/>
    <col min="5" max="5" width="7" customWidth="1"/>
    <col min="6" max="6" width="7.42578125" customWidth="1"/>
    <col min="7" max="7" width="5.85546875" style="9" customWidth="1"/>
    <col min="8" max="8" width="5.42578125" style="8" customWidth="1"/>
    <col min="9" max="9" width="7.28515625" customWidth="1"/>
    <col min="10" max="10" width="12.42578125" customWidth="1"/>
    <col min="11" max="11" width="10.7109375" customWidth="1"/>
    <col min="12" max="12" width="6" customWidth="1"/>
    <col min="13" max="13" width="18.42578125" customWidth="1"/>
    <col min="14" max="14" width="7.140625" customWidth="1"/>
  </cols>
  <sheetData>
    <row r="1" spans="1:14" ht="1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4"/>
    </row>
    <row r="2" spans="1:14" ht="1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3"/>
    </row>
    <row r="3" spans="1:14" ht="15.75" customHeight="1">
      <c r="A3" s="27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7"/>
    </row>
    <row r="4" spans="1:14" ht="117.75" customHeight="1">
      <c r="A4" s="10" t="s">
        <v>7</v>
      </c>
      <c r="B4" s="10" t="s">
        <v>2</v>
      </c>
      <c r="C4" s="10" t="s">
        <v>17</v>
      </c>
      <c r="D4" s="11" t="s">
        <v>18</v>
      </c>
      <c r="E4" s="11" t="s">
        <v>19</v>
      </c>
      <c r="F4" s="11" t="s">
        <v>20</v>
      </c>
      <c r="G4" s="11" t="s">
        <v>11</v>
      </c>
      <c r="H4" s="11" t="s">
        <v>10</v>
      </c>
      <c r="I4" s="10" t="s">
        <v>3</v>
      </c>
      <c r="J4" s="12" t="s">
        <v>9</v>
      </c>
      <c r="K4" s="12" t="s">
        <v>4</v>
      </c>
      <c r="L4" s="12" t="s">
        <v>5</v>
      </c>
      <c r="M4" s="12"/>
      <c r="N4" s="2"/>
    </row>
    <row r="5" spans="1:14" s="13" customFormat="1" ht="28.5" customHeight="1">
      <c r="A5" s="10">
        <v>1</v>
      </c>
      <c r="B5" s="21" t="s">
        <v>22</v>
      </c>
      <c r="C5" s="15">
        <v>40</v>
      </c>
      <c r="D5" s="22">
        <v>2900</v>
      </c>
      <c r="E5" s="22">
        <v>2800</v>
      </c>
      <c r="F5" s="22">
        <v>3000</v>
      </c>
      <c r="G5" s="11"/>
      <c r="H5" s="11"/>
      <c r="I5" s="23">
        <f>ROUND(AVERAGE(D5,E5,F5,H5,G5),2)</f>
        <v>2900</v>
      </c>
      <c r="J5" s="6">
        <f t="shared" ref="J5:J6" si="0">STDEV(D5,E5,F5,H5,G5)</f>
        <v>100</v>
      </c>
      <c r="K5" s="5">
        <f t="shared" ref="K5:K6" si="1">J5/I5*100</f>
        <v>3.4482758620689653</v>
      </c>
      <c r="L5" s="5" t="s">
        <v>8</v>
      </c>
      <c r="M5" s="6">
        <f t="shared" ref="M5:M6" si="2">C5*I5</f>
        <v>116000</v>
      </c>
      <c r="N5" s="2"/>
    </row>
    <row r="6" spans="1:14" s="13" customFormat="1" ht="28.5" customHeight="1">
      <c r="A6" s="10">
        <v>2</v>
      </c>
      <c r="B6" s="21" t="s">
        <v>21</v>
      </c>
      <c r="C6" s="15">
        <v>223</v>
      </c>
      <c r="D6" s="22">
        <v>850</v>
      </c>
      <c r="E6" s="22">
        <v>800</v>
      </c>
      <c r="F6" s="22">
        <v>950</v>
      </c>
      <c r="G6" s="11"/>
      <c r="H6" s="11"/>
      <c r="I6" s="23">
        <f t="shared" ref="I6" si="3">ROUND(AVERAGE(D6,E6,F6,H6,G6),2)</f>
        <v>866.67</v>
      </c>
      <c r="J6" s="6">
        <f t="shared" si="0"/>
        <v>76.376261582596825</v>
      </c>
      <c r="K6" s="5">
        <f t="shared" si="1"/>
        <v>8.8126116725624311</v>
      </c>
      <c r="L6" s="5" t="s">
        <v>8</v>
      </c>
      <c r="M6" s="6">
        <f t="shared" si="2"/>
        <v>193267.41</v>
      </c>
      <c r="N6" s="2"/>
    </row>
    <row r="7" spans="1:14">
      <c r="B7" s="17" t="s">
        <v>6</v>
      </c>
      <c r="C7" s="20">
        <f>C5+C6</f>
        <v>263</v>
      </c>
      <c r="D7" s="18"/>
      <c r="E7" s="18"/>
      <c r="F7" s="18"/>
      <c r="G7" s="18"/>
      <c r="H7" s="18"/>
      <c r="I7" s="18"/>
      <c r="J7" s="18"/>
      <c r="K7" s="18"/>
      <c r="L7" s="19"/>
      <c r="M7" s="16">
        <f>SUM(M5:M6)</f>
        <v>309267.41000000003</v>
      </c>
    </row>
    <row r="8" spans="1:14" s="14" customFormat="1" ht="12.75" customHeight="1">
      <c r="B8" s="28" t="s">
        <v>12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1"/>
    </row>
    <row r="9" spans="1:14" ht="13.5" customHeight="1">
      <c r="B9" s="24" t="s">
        <v>13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4">
      <c r="B10" s="24" t="s">
        <v>14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4">
      <c r="B11" s="24" t="s">
        <v>15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4">
      <c r="B12" s="24" t="s">
        <v>16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</sheetData>
  <mergeCells count="8">
    <mergeCell ref="B11:M11"/>
    <mergeCell ref="B12:M12"/>
    <mergeCell ref="A2:M2"/>
    <mergeCell ref="A1:M1"/>
    <mergeCell ref="A3:M3"/>
    <mergeCell ref="B9:M9"/>
    <mergeCell ref="B10:M10"/>
    <mergeCell ref="B8:M8"/>
  </mergeCells>
  <pageMargins left="0.31496062992125984" right="0.31496062992125984" top="0.2" bottom="0.2" header="0.2" footer="0.31496062992125984"/>
  <pageSetup paperSize="9" orientation="landscape" r:id="rId1"/>
  <drawing r:id="rId2"/>
  <legacyDrawing r:id="rId3"/>
  <oleObjects>
    <oleObject progId="Equation.3" shapeId="1028" r:id="rId4"/>
    <oleObject progId="Equation.3" shapeId="1027" r:id="rId5"/>
    <oleObject progId="Equation.3" shapeId="1031" r:id="rId6"/>
    <oleObject progId="Equation.3" shapeId="1032" r:id="rId7"/>
    <oleObject progId="Equation.3" shapeId="1033" r:id="rId8"/>
    <oleObject progId="Equation.3" shapeId="1034" r:id="rId9"/>
    <oleObject progId="Equation.3" shapeId="1035" r:id="rId10"/>
    <oleObject progId="Equation.3" shapeId="1036" r:id="rId11"/>
    <oleObject progId="Equation.3" shapeId="1037" r:id="rId12"/>
    <oleObject progId="Equation.3" shapeId="1038" r:id="rId13"/>
    <oleObject progId="Equation.3" shapeId="1039" r:id="rId14"/>
    <oleObject progId="Equation.3" shapeId="1040" r:id="rId15"/>
    <oleObject progId="Equation.3" shapeId="1041" r:id="rId16"/>
    <oleObject progId="Equation.3" shapeId="1042" r:id="rId17"/>
    <oleObject progId="Equation.3" shapeId="1043" r:id="rId18"/>
    <oleObject progId="Equation.3" shapeId="1044" r:id="rId19"/>
    <oleObject progId="Equation.3" shapeId="1045" r:id="rId20"/>
    <oleObject progId="Equation.3" shapeId="1046" r:id="rId21"/>
    <oleObject progId="Equation.3" shapeId="1047" r:id="rId22"/>
    <oleObject progId="Equation.3" shapeId="1048" r:id="rId23"/>
    <oleObject progId="Equation.3" shapeId="1049" r:id="rId24"/>
    <oleObject progId="Equation.3" shapeId="1050" r:id="rId25"/>
    <oleObject progId="Equation.3" shapeId="1051" r:id="rId26"/>
    <oleObject progId="Equation.3" shapeId="1052" r:id="rId27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sh.elmira</dc:creator>
  <cp:lastModifiedBy>zakupki</cp:lastModifiedBy>
  <cp:lastPrinted>2019-10-18T09:35:02Z</cp:lastPrinted>
  <dcterms:created xsi:type="dcterms:W3CDTF">2014-07-02T09:07:27Z</dcterms:created>
  <dcterms:modified xsi:type="dcterms:W3CDTF">2019-10-23T04:41:19Z</dcterms:modified>
</cp:coreProperties>
</file>