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esktop\госзакупки\2020\44 ФЗ\посадки\Кишертский ПУ\"/>
    </mc:Choice>
  </mc:AlternateContent>
  <xr:revisionPtr revIDLastSave="0" documentId="13_ncr:1_{8D653D7B-546E-4C04-8D84-14ACE48A0F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Общая сумма" sheetId="6" r:id="rId1"/>
    <sheet name="посадки" sheetId="1" r:id="rId2"/>
    <sheet name="дополнения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6" l="1"/>
  <c r="E7" i="6"/>
  <c r="E8" i="1"/>
  <c r="F18" i="1" l="1"/>
  <c r="F19" i="1"/>
  <c r="F20" i="1"/>
  <c r="F21" i="1"/>
  <c r="F22" i="1"/>
  <c r="C16" i="1" l="1"/>
  <c r="G13" i="1" l="1"/>
  <c r="G12" i="1"/>
  <c r="G13" i="2"/>
  <c r="G15" i="1" l="1"/>
  <c r="G10" i="1" s="1"/>
  <c r="G14" i="2"/>
  <c r="C23" i="1" l="1"/>
  <c r="C8" i="1" s="1"/>
  <c r="E9" i="6" l="1"/>
  <c r="C11" i="2"/>
  <c r="G15" i="2" s="1"/>
  <c r="C8" i="2" l="1"/>
  <c r="E8" i="2" s="1"/>
</calcChain>
</file>

<file path=xl/sharedStrings.xml><?xml version="1.0" encoding="utf-8"?>
<sst xmlns="http://schemas.openxmlformats.org/spreadsheetml/2006/main" count="96" uniqueCount="61">
  <si>
    <t xml:space="preserve">Обоснование начальной (максимальной) цены контракта
на оказание услуг по ведению бюджетного (бухгалтерского), налогового учета, отдельных направлений кадрового учета, финансово - экономического обеспечения и формирования отчетности
</t>
  </si>
  <si>
    <t>Основные характеристики объекта закупки</t>
  </si>
  <si>
    <t>Изложены в Техническом задании (Глава V конкурсной документации)</t>
  </si>
  <si>
    <t>Используемый метод определения НМЦК с обоснованием</t>
  </si>
  <si>
    <t xml:space="preserve">Затратный метод применен в соответствии с ч.10 ст.22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– Закон №44-ФЗ) и п.7 Методических рекомендаций, утвержденных приказом Министерства экономического развития Российской Федерации от 2 октября 2013 г. № 567. 
Ввиду специфичности проводимых работ и отсутствия конкурентного рынка применение метода сопоставимых рыночных цен (анализа рынка) невозможно. Применение методов, предусмотренных ч. 7-9 ст. 22 Закона № 44-ФЗ невозможно ввиду отсутствия нормативов, тарифов на выполняемые работы. При этом работы не относятся к работам по строительству, реконструкции, капитальному ремонту объекта капитального строительства или к работам по сохранению объектов культурного наследия (памятников истории и культуры).
Анализ реестра государственных контрактов на официальном сайте по аналогичным работам в других субъектах Российской Федерации показал невозможность формирования начальной (максимальной) цены контракта, в связи с неоднородностью и несопоставимостью состава и объема работ.
</t>
  </si>
  <si>
    <t>Расчет начальной (максимальной) цены контракта</t>
  </si>
  <si>
    <t>№ п/п</t>
  </si>
  <si>
    <t>Наименование составляющих расчета</t>
  </si>
  <si>
    <t>1.</t>
  </si>
  <si>
    <t>1.1.</t>
  </si>
  <si>
    <t>1.2.</t>
  </si>
  <si>
    <t>Страховые взносы в ПФ, ФОМС, ФСС, %:
- 30% -  в соответствии со ст. 425 Налогового кодекса РФ;
- 0,2% - в соответствии с Приказом Минтруда России от 30.12.2016 N 851н «Об утверждении Классификации видов экономической деятельности по классам профессионального риска», Федеральным законом от 22.12.2005 N 179-ФЗ «О страховых тарифах на обязательное социальное страхование от несчастных случаев на производстве и профессиональных заболеваний на 2006 год»</t>
  </si>
  <si>
    <t>2.</t>
  </si>
  <si>
    <t>****** Проект производственного календаря на 2020 год http://www.consultant.ru/law/ref/calendar/proizvodstvennye/2020/</t>
  </si>
  <si>
    <t>******* Использовано значение 2019 года</t>
  </si>
  <si>
    <r>
      <t>Затратный метод применен в соответствии с ч.10 ст.22 Федерального закона от 5 апреля 2013 г. № 44-ФЗ «О контрактной системе в сфере закупок това</t>
    </r>
    <r>
      <rPr>
        <sz val="11"/>
        <rFont val="Calibri"/>
        <family val="2"/>
        <charset val="204"/>
        <scheme val="minor"/>
      </rPr>
      <t>ров, работ, услуг для обеспечения государственных и муниципальных нужд» (далее – Закон №44-ФЗ) и п.7 Методических рекомендаций, утвержденных приказом Министерства экономического развития Российской Федерации от 2 октября 2013 г. № 567. 
Применение метода сопоставимых рыночных цен (анализа рынка) невозможно ввиду отсутствия у заказчика ценовых предложений в ответ на направленные заказчиком запросы ценовых предложений, а также ввиду отсутствия в открытых источниках ценовой информации об услугах, сопоставимых с настоящей закупкой.</t>
    </r>
    <r>
      <rPr>
        <sz val="11"/>
        <color theme="1"/>
        <rFont val="Calibri"/>
        <family val="2"/>
        <scheme val="minor"/>
      </rPr>
      <t xml:space="preserve"> Применение методов, предусмотренных ч. 7-9 ст. 22 Закона № 44-ФЗ невозможно ввиду отсутствия нормативов, тарифов на выполняемые работы. При этом работы не относятся к работам по строительству, реконструкции, капитальному ремонту объекта капитального строительства или к работам по сохранению объектов культурного наследия (памятников истории и культуры).
Анализ реестра государственных контрактов на официальном сайте по аналогичным работам в других субъектах Российской Федерации показал невозможность формирования начальной (максимальной) цены контракта, в связи с неоднородностью и несопоставимостью состава и объема работ.
</t>
    </r>
  </si>
  <si>
    <t>Общая стоимость  работ</t>
  </si>
  <si>
    <t>Вид работ</t>
  </si>
  <si>
    <t>искусственное лесовосстановление путем посадки сеянцев с открытой корневой системой без приобретения посадочного материала</t>
  </si>
  <si>
    <t xml:space="preserve">агротехнический уход за лесными культурами путем дополнения лесных культур 
</t>
  </si>
  <si>
    <t>Стоимость, руб. 1 га</t>
  </si>
  <si>
    <t>кол-во, га</t>
  </si>
  <si>
    <t>Общая стоимость, руб.</t>
  </si>
  <si>
    <t>Период оказания услуг: с момента заключения контракта по 10 июня 2020г.</t>
  </si>
  <si>
    <t>Искусственное лесовосстановление путем посадки сеянцев с открытой системой (без приобритения посадочного материала</t>
  </si>
  <si>
    <t>сумма, руб.</t>
  </si>
  <si>
    <t>цена, руб.</t>
  </si>
  <si>
    <t>разряд работ</t>
  </si>
  <si>
    <t>часовая тарифная ставка в руб. коп.</t>
  </si>
  <si>
    <t>норма выработки в шт. на ч/дн.</t>
  </si>
  <si>
    <t>норма времени в ч/час. На 1 тыс. шт.</t>
  </si>
  <si>
    <t>Расходы на заработную плату  на 1 работника, руб. (ФОТ)</t>
  </si>
  <si>
    <t>Посадка лесных культур: переноска в ведрах сеянцев от места прикопки до места посадки.  с подноской сеянцев при количестве высаживаемых растений до 3 тыс. шт на 1 га., на глубину до 22 см.  в дно или пласт проведенных плужных борозд на почве</t>
  </si>
  <si>
    <t>Временная прикопка сеянцев на площади посадки</t>
  </si>
  <si>
    <t>расценка, руб/га</t>
  </si>
  <si>
    <t>Агротехнически йуход за лесными культурами путем дрополнения лесных культур</t>
  </si>
  <si>
    <t>Переноска в ведрах сеянцев от места прикопки до лесокультурной площадки</t>
  </si>
  <si>
    <t>Накладные расходы (не более 25%)</t>
  </si>
  <si>
    <t>Накладные расходы (не более 25% от ФОТ)</t>
  </si>
  <si>
    <t>Дополнение лесных культур с подновлением почвы*</t>
  </si>
  <si>
    <t>Бензин АИ-92</t>
  </si>
  <si>
    <t>Масло моторное</t>
  </si>
  <si>
    <t xml:space="preserve">Запчасти для ремонта техники </t>
  </si>
  <si>
    <t>Материалы</t>
  </si>
  <si>
    <t>Единица измерения натуральной нормы</t>
  </si>
  <si>
    <t>Значение натуральной нормы</t>
  </si>
  <si>
    <t>Стоимость натуральной нормы, рублей</t>
  </si>
  <si>
    <t>литр</t>
  </si>
  <si>
    <t>шт.</t>
  </si>
  <si>
    <t>Расходы на заработную плату  на 1 работника, руб. (ФОТ)*</t>
  </si>
  <si>
    <t>Материальные запасы и особо ценное движимое имущество, потребляемые (используемые) в процессе выполнения работы**</t>
  </si>
  <si>
    <t>Транспортные расходы</t>
  </si>
  <si>
    <t>едениц</t>
  </si>
  <si>
    <t>расценка по нормативным затратам, руб/га</t>
  </si>
  <si>
    <t>1.3.</t>
  </si>
  <si>
    <t>1.4.</t>
  </si>
  <si>
    <t>Доплата стимулирующего характера</t>
  </si>
  <si>
    <t>*Нормы выработки и расценки на посадку леса и дополнение лесных культур, разработанные на основании межотраслевых типовых норм выработки на лесокультурные работы, выполняемые в равнинных условиях, Москва 2006г.                                                                                                                                                                                                                                                        Часовая тарифная ставка расчитана от МРОТ 2020г.:                                                                                                                                                                                                                                                  12130/115%)/164,92=63,95, где 12130-МРОТ, 164,95-средмесячная норма рабочих часов в 2020г.                                                                                                                                                                                                    Ттарифные коэффициенты: 1 разряд-1, 2 разряд-1,04, 3 разряд -1,09, 4 разряд -1,142, 5 разряд -1,268, 6 разряд -1,407</t>
  </si>
  <si>
    <t>** Расчеты взяты из приложения №1  к Базовым нормативам затрат на выполнение работ в сфере охраны окружающей среды и лесного хозяйства Пермского края для определения объемов финансового обеспечения  выполнения государственного задания на 2020 и на плановый период 2021-2022 гг.</t>
  </si>
  <si>
    <t>*Нормы выработки и расценки на посадку леса и дополнение лесных культур, разработанные на основании межотраслевых типовых норм выработки на лесокультурные работы, выполняемые в равнинных условиях, Москва 2006г.                                                                                                                                                                                                                                                                                                          Часовая тарифная ставка расчитана от МРОТ 2020г.:                                                                                                                                                                                                                                                                                    12130/115%)/164,92=63,95, где 12130-МРОТ, 164,95-средмесячная норма рабочих часов в 2020г.                                                                                                                                                                                                    Ттарифные коэффициенты: 1 разряд-1, 2 разряд-1,04, 3 разряд -1,09, 4 разряд -1,142, 5 разряд -1,268, 6 разряд -1,407</t>
  </si>
  <si>
    <r>
      <t xml:space="preserve">Таким образом, расчетная начальная (максимальная) цена договора на выполнение работ по лесовосстановлению для нужд ГБУ «Кишертский лесхоз» (Суксунский производственный участок): 
- искусственное лесовосстановление путем посадки сеянцев с открытой корневой системой без приобретения посадочного материала,
- агротехнический уход за лесными культурами путем дополнения лесных культур 
составила  347700 (Триста сорок семь тысяч семьсот)руб. 28 коп.
С учетом лимита денежных средств, выделенных для проведения закупки, начальная (максимальная) цена договора принимается в размере </t>
    </r>
    <r>
      <rPr>
        <b/>
        <sz val="10"/>
        <color theme="1"/>
        <rFont val="Courier New"/>
        <family val="3"/>
        <charset val="204"/>
      </rPr>
      <t>347700,28 руб.</t>
    </r>
    <r>
      <rPr>
        <sz val="10"/>
        <color theme="1"/>
        <rFont val="Courier New"/>
        <family val="3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</si>
</sst>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ourier New"/>
      <family val="3"/>
      <charset val="204"/>
    </font>
    <font>
      <b/>
      <sz val="9"/>
      <color theme="1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2" fillId="3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5" fillId="0" borderId="0" xfId="1" applyFont="1" applyFill="1" applyBorder="1" applyAlignment="1">
      <alignment vertical="center" wrapText="1"/>
    </xf>
    <xf numFmtId="0" fontId="0" fillId="0" borderId="0" xfId="0" applyBorder="1" applyAlignment="1">
      <alignment horizontal="right" vertical="top"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" fillId="4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right"/>
    </xf>
    <xf numFmtId="2" fontId="1" fillId="0" borderId="2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fill" vertical="top" wrapText="1"/>
    </xf>
    <xf numFmtId="0" fontId="0" fillId="0" borderId="1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2" fontId="2" fillId="3" borderId="4" xfId="0" applyNumberFormat="1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" xfId="0" applyNumberFormat="1" applyBorder="1"/>
  </cellXfs>
  <cellStyles count="2">
    <cellStyle name="Обычный" xfId="0" builtinId="0"/>
    <cellStyle name="Обычный 19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workbookViewId="0">
      <selection activeCell="B21" sqref="B21"/>
    </sheetView>
  </sheetViews>
  <sheetFormatPr defaultRowHeight="15" x14ac:dyDescent="0.25"/>
  <cols>
    <col min="1" max="1" width="10" customWidth="1"/>
    <col min="2" max="2" width="86.7109375" customWidth="1"/>
    <col min="3" max="3" width="18.7109375" customWidth="1"/>
    <col min="4" max="4" width="10.140625" customWidth="1"/>
    <col min="5" max="5" width="18.85546875" customWidth="1"/>
    <col min="6" max="6" width="5.85546875" customWidth="1"/>
    <col min="7" max="7" width="37.42578125" customWidth="1"/>
    <col min="8" max="8" width="11.85546875" customWidth="1"/>
    <col min="9" max="9" width="10.5703125" customWidth="1"/>
    <col min="10" max="10" width="9.85546875" customWidth="1"/>
  </cols>
  <sheetData>
    <row r="1" spans="1:10" x14ac:dyDescent="0.25">
      <c r="A1" s="58" t="s">
        <v>0</v>
      </c>
      <c r="B1" s="58"/>
      <c r="C1" s="58"/>
      <c r="D1" s="58"/>
      <c r="E1" s="58"/>
      <c r="F1" s="58"/>
      <c r="G1" s="58"/>
      <c r="H1" s="58"/>
      <c r="I1" s="1"/>
      <c r="J1" s="1"/>
    </row>
    <row r="2" spans="1:10" ht="15" customHeight="1" x14ac:dyDescent="0.25">
      <c r="A2" s="59" t="s">
        <v>1</v>
      </c>
      <c r="B2" s="59"/>
      <c r="C2" s="60" t="s">
        <v>2</v>
      </c>
      <c r="D2" s="60"/>
      <c r="E2" s="60"/>
      <c r="F2" s="60"/>
      <c r="G2" s="60"/>
      <c r="H2" s="60"/>
      <c r="I2" s="60"/>
      <c r="J2" s="60"/>
    </row>
    <row r="3" spans="1:10" ht="189" customHeight="1" x14ac:dyDescent="0.25">
      <c r="A3" s="59" t="s">
        <v>3</v>
      </c>
      <c r="B3" s="59"/>
      <c r="C3" s="60" t="s">
        <v>15</v>
      </c>
      <c r="D3" s="60"/>
      <c r="E3" s="60"/>
      <c r="F3" s="60"/>
      <c r="G3" s="60"/>
      <c r="H3" s="60"/>
      <c r="I3" s="60"/>
      <c r="J3" s="60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61" t="s">
        <v>16</v>
      </c>
      <c r="B5" s="61"/>
    </row>
    <row r="6" spans="1:10" ht="30" x14ac:dyDescent="0.25">
      <c r="A6" s="17" t="s">
        <v>6</v>
      </c>
      <c r="B6" s="18" t="s">
        <v>17</v>
      </c>
      <c r="C6" s="22" t="s">
        <v>20</v>
      </c>
      <c r="D6" s="27" t="s">
        <v>21</v>
      </c>
      <c r="E6" s="28" t="s">
        <v>22</v>
      </c>
    </row>
    <row r="7" spans="1:10" ht="41.25" customHeight="1" x14ac:dyDescent="0.25">
      <c r="A7" s="17">
        <v>1</v>
      </c>
      <c r="B7" s="19" t="s">
        <v>18</v>
      </c>
      <c r="C7" s="20">
        <v>6000</v>
      </c>
      <c r="D7" s="24">
        <v>50.3</v>
      </c>
      <c r="E7" s="74">
        <f>посадки!E8</f>
        <v>301800.21613910003</v>
      </c>
    </row>
    <row r="8" spans="1:10" ht="25.5" x14ac:dyDescent="0.25">
      <c r="A8" s="17">
        <v>2</v>
      </c>
      <c r="B8" s="19" t="s">
        <v>19</v>
      </c>
      <c r="C8" s="20">
        <v>1500</v>
      </c>
      <c r="D8" s="24">
        <v>30.6</v>
      </c>
      <c r="E8" s="74">
        <f>дополнения!E8</f>
        <v>45900.0604503</v>
      </c>
    </row>
    <row r="9" spans="1:10" ht="12.75" customHeight="1" x14ac:dyDescent="0.25">
      <c r="A9" s="57"/>
      <c r="B9" s="57"/>
      <c r="C9" s="20"/>
      <c r="D9" s="24"/>
      <c r="E9" s="74">
        <f>E7+E8</f>
        <v>347700.27658940002</v>
      </c>
    </row>
    <row r="10" spans="1:10" x14ac:dyDescent="0.25">
      <c r="B10" s="21"/>
    </row>
    <row r="11" spans="1:10" x14ac:dyDescent="0.25">
      <c r="A11" s="55" t="s">
        <v>60</v>
      </c>
      <c r="B11" s="56"/>
      <c r="C11" s="56"/>
    </row>
    <row r="12" spans="1:10" x14ac:dyDescent="0.25">
      <c r="A12" s="56"/>
      <c r="B12" s="56"/>
      <c r="C12" s="56"/>
    </row>
    <row r="13" spans="1:10" x14ac:dyDescent="0.25">
      <c r="A13" s="56"/>
      <c r="B13" s="56"/>
      <c r="C13" s="56"/>
    </row>
    <row r="14" spans="1:10" x14ac:dyDescent="0.25">
      <c r="A14" s="56"/>
      <c r="B14" s="56"/>
      <c r="C14" s="56"/>
    </row>
    <row r="15" spans="1:10" x14ac:dyDescent="0.25">
      <c r="A15" s="56"/>
      <c r="B15" s="56"/>
      <c r="C15" s="56"/>
    </row>
    <row r="16" spans="1:10" x14ac:dyDescent="0.25">
      <c r="A16" s="56"/>
      <c r="B16" s="56"/>
      <c r="C16" s="56"/>
    </row>
    <row r="17" spans="1:3" ht="43.5" customHeight="1" x14ac:dyDescent="0.25">
      <c r="A17" s="56"/>
      <c r="B17" s="56"/>
      <c r="C17" s="56"/>
    </row>
  </sheetData>
  <mergeCells count="8">
    <mergeCell ref="A11:C17"/>
    <mergeCell ref="A9:B9"/>
    <mergeCell ref="A1:H1"/>
    <mergeCell ref="A2:B2"/>
    <mergeCell ref="C2:J2"/>
    <mergeCell ref="A3:B3"/>
    <mergeCell ref="C3:J3"/>
    <mergeCell ref="A5:B5"/>
  </mergeCells>
  <pageMargins left="0.42" right="0.32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9"/>
  <sheetViews>
    <sheetView topLeftCell="A4" workbookViewId="0">
      <selection activeCell="E9" sqref="E9"/>
    </sheetView>
  </sheetViews>
  <sheetFormatPr defaultRowHeight="15" x14ac:dyDescent="0.25"/>
  <cols>
    <col min="1" max="1" width="10" customWidth="1"/>
    <col min="2" max="2" width="59.7109375" customWidth="1"/>
    <col min="3" max="3" width="20.5703125" customWidth="1"/>
    <col min="4" max="7" width="17.85546875" customWidth="1"/>
  </cols>
  <sheetData>
    <row r="1" spans="1:9" ht="63.75" customHeight="1" x14ac:dyDescent="0.25">
      <c r="A1" s="58" t="s">
        <v>0</v>
      </c>
      <c r="B1" s="58"/>
      <c r="C1" s="58"/>
      <c r="D1" s="58"/>
      <c r="E1" s="58"/>
      <c r="F1" s="58"/>
      <c r="G1" s="58"/>
    </row>
    <row r="2" spans="1:9" ht="15" customHeight="1" x14ac:dyDescent="0.25">
      <c r="A2" s="59" t="s">
        <v>1</v>
      </c>
      <c r="B2" s="59"/>
      <c r="C2" s="60" t="s">
        <v>2</v>
      </c>
      <c r="D2" s="69"/>
      <c r="E2" s="69"/>
      <c r="F2" s="69"/>
      <c r="G2" s="69"/>
    </row>
    <row r="3" spans="1:9" ht="186" customHeight="1" x14ac:dyDescent="0.25">
      <c r="A3" s="59" t="s">
        <v>3</v>
      </c>
      <c r="B3" s="59"/>
      <c r="C3" s="60" t="s">
        <v>4</v>
      </c>
      <c r="D3" s="60"/>
      <c r="E3" s="60"/>
      <c r="F3" s="60"/>
      <c r="G3" s="60"/>
    </row>
    <row r="4" spans="1:9" ht="23.25" customHeight="1" x14ac:dyDescent="0.25">
      <c r="A4" s="1"/>
      <c r="B4" s="1"/>
      <c r="C4" s="71"/>
      <c r="D4" s="71"/>
      <c r="E4" s="71"/>
      <c r="F4" s="71"/>
      <c r="G4" s="71"/>
    </row>
    <row r="5" spans="1:9" x14ac:dyDescent="0.25">
      <c r="A5" s="58" t="s">
        <v>5</v>
      </c>
      <c r="B5" s="70"/>
      <c r="C5" s="70"/>
      <c r="D5" s="70"/>
      <c r="E5" s="70"/>
      <c r="F5" s="70"/>
      <c r="G5" s="70"/>
    </row>
    <row r="6" spans="1:9" ht="29.25" customHeight="1" x14ac:dyDescent="0.25">
      <c r="A6" s="64" t="s">
        <v>23</v>
      </c>
      <c r="B6" s="64"/>
      <c r="C6" s="65"/>
      <c r="D6" s="65"/>
      <c r="E6" s="65"/>
      <c r="F6" s="65"/>
      <c r="G6" s="65"/>
    </row>
    <row r="7" spans="1:9" ht="18" customHeight="1" x14ac:dyDescent="0.25">
      <c r="A7" s="2" t="s">
        <v>6</v>
      </c>
      <c r="B7" s="2" t="s">
        <v>7</v>
      </c>
      <c r="C7" s="30" t="s">
        <v>26</v>
      </c>
      <c r="D7" s="30" t="s">
        <v>21</v>
      </c>
      <c r="E7" s="3" t="s">
        <v>25</v>
      </c>
      <c r="F7" s="1"/>
      <c r="G7" s="1"/>
    </row>
    <row r="8" spans="1:9" ht="36" customHeight="1" x14ac:dyDescent="0.25">
      <c r="A8" s="6" t="s">
        <v>9</v>
      </c>
      <c r="B8" s="29" t="s">
        <v>24</v>
      </c>
      <c r="C8" s="7">
        <f>G10+C16+C23</f>
        <v>6000.0042970000004</v>
      </c>
      <c r="D8" s="7">
        <v>50.3</v>
      </c>
      <c r="E8" s="7">
        <f>D8*C8</f>
        <v>301800.21613910003</v>
      </c>
      <c r="F8" s="1"/>
      <c r="G8" s="1"/>
    </row>
    <row r="9" spans="1:9" ht="20.25" customHeight="1" x14ac:dyDescent="0.25">
      <c r="A9" s="64"/>
      <c r="B9" s="64"/>
      <c r="C9" s="1"/>
      <c r="D9" s="1"/>
      <c r="E9" s="1"/>
      <c r="F9" s="1"/>
      <c r="G9" s="16"/>
    </row>
    <row r="10" spans="1:9" x14ac:dyDescent="0.25">
      <c r="A10" s="4" t="s">
        <v>8</v>
      </c>
      <c r="B10" s="37" t="s">
        <v>49</v>
      </c>
      <c r="C10" s="5"/>
      <c r="D10" s="5"/>
      <c r="E10" s="5"/>
      <c r="F10" s="47"/>
      <c r="G10" s="48">
        <f>G12+G13+G14+G15</f>
        <v>3627.5657375999999</v>
      </c>
    </row>
    <row r="11" spans="1:9" ht="45" x14ac:dyDescent="0.25">
      <c r="A11" s="9"/>
      <c r="B11" s="9" t="s">
        <v>7</v>
      </c>
      <c r="C11" s="44" t="s">
        <v>27</v>
      </c>
      <c r="D11" s="44" t="s">
        <v>28</v>
      </c>
      <c r="E11" s="46" t="s">
        <v>29</v>
      </c>
      <c r="F11" s="46" t="s">
        <v>30</v>
      </c>
      <c r="G11" s="46" t="s">
        <v>34</v>
      </c>
    </row>
    <row r="12" spans="1:9" x14ac:dyDescent="0.25">
      <c r="A12" s="50" t="s">
        <v>9</v>
      </c>
      <c r="B12" s="38" t="s">
        <v>33</v>
      </c>
      <c r="C12" s="39">
        <v>2</v>
      </c>
      <c r="D12" s="39">
        <v>66.5</v>
      </c>
      <c r="E12" s="39">
        <v>64200</v>
      </c>
      <c r="F12" s="35">
        <v>0.1246</v>
      </c>
      <c r="G12" s="13">
        <f>D12*F12</f>
        <v>8.2858999999999998</v>
      </c>
    </row>
    <row r="13" spans="1:9" ht="75" customHeight="1" x14ac:dyDescent="0.25">
      <c r="A13" s="51" t="s">
        <v>10</v>
      </c>
      <c r="B13" s="29" t="s">
        <v>32</v>
      </c>
      <c r="C13" s="7">
        <v>3</v>
      </c>
      <c r="D13" s="7">
        <v>69.7</v>
      </c>
      <c r="E13" s="7">
        <v>448</v>
      </c>
      <c r="F13" s="34">
        <v>17.856999999999999</v>
      </c>
      <c r="G13" s="13">
        <f>D13*F13</f>
        <v>1244.6329000000001</v>
      </c>
      <c r="H13" s="54"/>
      <c r="I13" s="54"/>
    </row>
    <row r="14" spans="1:9" ht="21" customHeight="1" x14ac:dyDescent="0.25">
      <c r="A14" s="51" t="s">
        <v>54</v>
      </c>
      <c r="B14" s="29" t="s">
        <v>56</v>
      </c>
      <c r="C14" s="7"/>
      <c r="D14" s="7"/>
      <c r="E14" s="7"/>
      <c r="F14" s="34"/>
      <c r="G14" s="13">
        <v>1533.23</v>
      </c>
    </row>
    <row r="15" spans="1:9" ht="106.5" customHeight="1" x14ac:dyDescent="0.25">
      <c r="A15" s="29" t="s">
        <v>55</v>
      </c>
      <c r="B15" s="6" t="s">
        <v>11</v>
      </c>
      <c r="C15" s="7">
        <v>30.2</v>
      </c>
      <c r="D15" s="7">
        <v>30.2</v>
      </c>
      <c r="E15" s="7">
        <v>30.2</v>
      </c>
      <c r="F15" s="34"/>
      <c r="G15" s="13">
        <f>(G12+G13+G14)/100*30.2</f>
        <v>841.41693759999987</v>
      </c>
    </row>
    <row r="16" spans="1:9" ht="31.5" customHeight="1" x14ac:dyDescent="0.25">
      <c r="A16" s="4">
        <v>2</v>
      </c>
      <c r="B16" s="37" t="s">
        <v>50</v>
      </c>
      <c r="C16" s="66">
        <f>F18+F19+F20+F21+F22</f>
        <v>1172.4377000000002</v>
      </c>
      <c r="D16" s="67"/>
      <c r="E16" s="67"/>
      <c r="F16" s="67"/>
      <c r="G16" s="68"/>
    </row>
    <row r="17" spans="1:13" ht="48" customHeight="1" x14ac:dyDescent="0.25">
      <c r="A17" s="36"/>
      <c r="B17" s="36" t="s">
        <v>7</v>
      </c>
      <c r="C17" s="38" t="s">
        <v>44</v>
      </c>
      <c r="D17" s="38" t="s">
        <v>45</v>
      </c>
      <c r="E17" s="35" t="s">
        <v>46</v>
      </c>
      <c r="F17" s="35" t="s">
        <v>53</v>
      </c>
      <c r="G17" s="35"/>
    </row>
    <row r="18" spans="1:13" ht="31.5" customHeight="1" x14ac:dyDescent="0.25">
      <c r="A18" s="6"/>
      <c r="B18" s="29" t="s">
        <v>40</v>
      </c>
      <c r="C18" s="49" t="s">
        <v>47</v>
      </c>
      <c r="D18" s="34">
        <v>4.4481000000000002</v>
      </c>
      <c r="E18" s="34">
        <v>45</v>
      </c>
      <c r="F18" s="34">
        <f>D18*E18</f>
        <v>200.1645</v>
      </c>
      <c r="G18" s="34"/>
    </row>
    <row r="19" spans="1:13" ht="31.5" customHeight="1" x14ac:dyDescent="0.25">
      <c r="A19" s="6"/>
      <c r="B19" s="29" t="s">
        <v>41</v>
      </c>
      <c r="C19" s="49" t="s">
        <v>47</v>
      </c>
      <c r="D19" s="34">
        <v>0.12230000000000001</v>
      </c>
      <c r="E19" s="34">
        <v>295</v>
      </c>
      <c r="F19" s="34">
        <f t="shared" ref="F19:F22" si="0">D19*E19</f>
        <v>36.078499999999998</v>
      </c>
      <c r="G19" s="34"/>
    </row>
    <row r="20" spans="1:13" ht="31.5" customHeight="1" x14ac:dyDescent="0.25">
      <c r="A20" s="6"/>
      <c r="B20" s="29" t="s">
        <v>42</v>
      </c>
      <c r="C20" s="49" t="s">
        <v>48</v>
      </c>
      <c r="D20" s="34">
        <v>0.1</v>
      </c>
      <c r="E20" s="34">
        <v>36.65</v>
      </c>
      <c r="F20" s="34">
        <f t="shared" si="0"/>
        <v>3.665</v>
      </c>
      <c r="G20" s="34"/>
    </row>
    <row r="21" spans="1:13" ht="31.5" customHeight="1" x14ac:dyDescent="0.25">
      <c r="A21" s="6"/>
      <c r="B21" s="29" t="s">
        <v>43</v>
      </c>
      <c r="C21" s="49" t="s">
        <v>48</v>
      </c>
      <c r="D21" s="34">
        <v>0.52</v>
      </c>
      <c r="E21" s="34">
        <v>1790</v>
      </c>
      <c r="F21" s="34">
        <f t="shared" si="0"/>
        <v>930.80000000000007</v>
      </c>
      <c r="G21" s="34"/>
    </row>
    <row r="22" spans="1:13" ht="21" customHeight="1" x14ac:dyDescent="0.25">
      <c r="A22" s="6"/>
      <c r="B22" s="29" t="s">
        <v>51</v>
      </c>
      <c r="C22" s="49" t="s">
        <v>52</v>
      </c>
      <c r="D22" s="7">
        <v>3.5300000000000002E-4</v>
      </c>
      <c r="E22" s="7">
        <v>4900</v>
      </c>
      <c r="F22" s="34">
        <f t="shared" si="0"/>
        <v>1.7297</v>
      </c>
      <c r="G22" s="34"/>
    </row>
    <row r="23" spans="1:13" ht="15.75" customHeight="1" x14ac:dyDescent="0.25">
      <c r="A23" s="4">
        <v>3</v>
      </c>
      <c r="B23" s="37" t="s">
        <v>37</v>
      </c>
      <c r="C23" s="66">
        <f>(G10+C16)/100*25</f>
        <v>1200.0008594000001</v>
      </c>
      <c r="D23" s="67"/>
      <c r="E23" s="67"/>
      <c r="F23" s="67"/>
      <c r="G23" s="68"/>
    </row>
    <row r="24" spans="1:13" ht="15.75" customHeight="1" x14ac:dyDescent="0.25">
      <c r="A24" s="10"/>
      <c r="B24" s="11"/>
      <c r="C24" s="12"/>
      <c r="D24" s="12"/>
      <c r="E24" s="1"/>
      <c r="F24" s="1"/>
    </row>
    <row r="25" spans="1:13" x14ac:dyDescent="0.25">
      <c r="A25" s="1"/>
      <c r="B25" s="1"/>
      <c r="C25" s="1"/>
      <c r="D25" s="1"/>
      <c r="E25" s="1"/>
      <c r="F25" s="1"/>
      <c r="G25" s="15"/>
    </row>
    <row r="26" spans="1:13" x14ac:dyDescent="0.25">
      <c r="A26" s="1"/>
      <c r="B26" s="1"/>
      <c r="C26" s="1"/>
      <c r="D26" s="1"/>
      <c r="E26" s="1"/>
      <c r="F26" s="1"/>
      <c r="G26" s="1"/>
    </row>
    <row r="27" spans="1:13" ht="83.25" customHeight="1" x14ac:dyDescent="0.25">
      <c r="A27" s="63" t="s">
        <v>57</v>
      </c>
      <c r="B27" s="63"/>
      <c r="C27" s="63"/>
      <c r="D27" s="63"/>
      <c r="E27" s="63"/>
      <c r="F27" s="63"/>
      <c r="G27" s="63"/>
    </row>
    <row r="28" spans="1:13" ht="35.25" customHeight="1" x14ac:dyDescent="0.25">
      <c r="A28" s="63" t="s">
        <v>58</v>
      </c>
      <c r="B28" s="63"/>
      <c r="C28" s="63"/>
      <c r="D28" s="63"/>
      <c r="E28" s="63"/>
      <c r="F28" s="63"/>
      <c r="G28" s="63"/>
      <c r="H28" s="52"/>
      <c r="I28" s="52"/>
      <c r="J28" s="52"/>
      <c r="K28" s="53"/>
      <c r="L28" s="53"/>
      <c r="M28" s="53"/>
    </row>
    <row r="29" spans="1:13" ht="28.5" customHeight="1" x14ac:dyDescent="0.25">
      <c r="A29" s="62"/>
      <c r="B29" s="62"/>
      <c r="C29" s="62"/>
      <c r="D29" s="62"/>
      <c r="E29" s="62"/>
      <c r="F29" s="62"/>
      <c r="G29" s="62"/>
    </row>
    <row r="30" spans="1:13" ht="33" customHeight="1" x14ac:dyDescent="0.25">
      <c r="A30" s="23"/>
      <c r="B30" s="23"/>
      <c r="C30" s="23"/>
      <c r="D30" s="23"/>
      <c r="E30" s="23"/>
      <c r="F30" s="23"/>
      <c r="G30" s="23"/>
    </row>
    <row r="31" spans="1:13" ht="36.75" customHeight="1" x14ac:dyDescent="0.25">
      <c r="A31" s="62"/>
      <c r="B31" s="62"/>
      <c r="C31" s="62"/>
      <c r="D31" s="62"/>
      <c r="E31" s="62"/>
      <c r="F31" s="62"/>
      <c r="G31" s="62"/>
    </row>
    <row r="32" spans="1:13" ht="21.75" customHeight="1" x14ac:dyDescent="0.25">
      <c r="A32" s="62"/>
      <c r="B32" s="62"/>
      <c r="C32" s="62"/>
      <c r="D32" s="62"/>
      <c r="E32" s="62"/>
      <c r="F32" s="62"/>
      <c r="G32" s="62"/>
    </row>
    <row r="33" spans="1:7" ht="18.75" customHeight="1" x14ac:dyDescent="0.25">
      <c r="A33" s="14"/>
      <c r="B33" s="14"/>
      <c r="C33" s="14"/>
      <c r="D33" s="14"/>
      <c r="E33" s="14"/>
      <c r="F33" s="14"/>
      <c r="G33" s="14"/>
    </row>
    <row r="34" spans="1:7" x14ac:dyDescent="0.25">
      <c r="A34" s="14"/>
      <c r="B34" s="14"/>
      <c r="C34" s="14"/>
      <c r="D34" s="14"/>
      <c r="E34" s="14"/>
      <c r="F34" s="14"/>
      <c r="G34" s="14"/>
    </row>
    <row r="35" spans="1:7" ht="16.5" customHeight="1" x14ac:dyDescent="0.25">
      <c r="A35" s="14"/>
      <c r="B35" s="14"/>
      <c r="C35" s="14"/>
      <c r="D35" s="14"/>
      <c r="E35" s="14"/>
      <c r="F35" s="14"/>
      <c r="G35" s="14"/>
    </row>
    <row r="36" spans="1:7" x14ac:dyDescent="0.25">
      <c r="A36" s="14"/>
      <c r="B36" s="14"/>
      <c r="C36" s="14"/>
      <c r="D36" s="14"/>
      <c r="E36" s="14"/>
      <c r="F36" s="14"/>
      <c r="G36" s="14"/>
    </row>
    <row r="37" spans="1:7" x14ac:dyDescent="0.25">
      <c r="A37" s="14"/>
      <c r="B37" s="14"/>
      <c r="C37" s="14"/>
      <c r="D37" s="14"/>
      <c r="E37" s="14"/>
      <c r="F37" s="14"/>
      <c r="G37" s="14"/>
    </row>
    <row r="38" spans="1:7" x14ac:dyDescent="0.25">
      <c r="A38" s="14"/>
      <c r="B38" s="14"/>
      <c r="C38" s="14"/>
      <c r="D38" s="14"/>
      <c r="E38" s="14"/>
      <c r="F38" s="14"/>
      <c r="G38" s="14"/>
    </row>
    <row r="39" spans="1:7" x14ac:dyDescent="0.25">
      <c r="A39" s="14"/>
      <c r="B39" s="14"/>
      <c r="C39" s="14"/>
      <c r="D39" s="14"/>
      <c r="E39" s="14"/>
      <c r="F39" s="14"/>
      <c r="G39" s="14"/>
    </row>
    <row r="40" spans="1:7" x14ac:dyDescent="0.25">
      <c r="A40" s="14"/>
      <c r="B40" s="14"/>
      <c r="C40" s="14"/>
      <c r="D40" s="14"/>
      <c r="E40" s="14"/>
      <c r="F40" s="14"/>
      <c r="G40" s="14"/>
    </row>
    <row r="41" spans="1:7" x14ac:dyDescent="0.25">
      <c r="A41" s="14"/>
      <c r="B41" s="14"/>
      <c r="C41" s="14"/>
      <c r="D41" s="14"/>
      <c r="E41" s="14"/>
      <c r="F41" s="14"/>
      <c r="G41" s="14"/>
    </row>
    <row r="42" spans="1:7" x14ac:dyDescent="0.25">
      <c r="A42" s="14"/>
      <c r="B42" s="14"/>
      <c r="C42" s="14"/>
      <c r="D42" s="14"/>
      <c r="E42" s="14"/>
      <c r="F42" s="14"/>
      <c r="G42" s="14"/>
    </row>
    <row r="43" spans="1:7" x14ac:dyDescent="0.25">
      <c r="A43" s="14"/>
      <c r="B43" s="14"/>
      <c r="C43" s="14"/>
      <c r="D43" s="14"/>
      <c r="E43" s="14"/>
      <c r="F43" s="14"/>
      <c r="G43" s="14"/>
    </row>
    <row r="44" spans="1:7" x14ac:dyDescent="0.25">
      <c r="A44" s="14"/>
      <c r="B44" s="14"/>
      <c r="C44" s="14"/>
      <c r="D44" s="14"/>
      <c r="E44" s="14"/>
      <c r="F44" s="14"/>
      <c r="G44" s="14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  <row r="78" spans="1:7" x14ac:dyDescent="0.25">
      <c r="A78" s="62" t="s">
        <v>13</v>
      </c>
      <c r="B78" s="62"/>
      <c r="C78" s="62"/>
      <c r="D78" s="62"/>
      <c r="E78" s="62"/>
      <c r="F78" s="62"/>
      <c r="G78" s="62"/>
    </row>
    <row r="79" spans="1:7" x14ac:dyDescent="0.25">
      <c r="A79" s="62" t="s">
        <v>14</v>
      </c>
      <c r="B79" s="62"/>
      <c r="C79" s="62"/>
      <c r="D79" s="62"/>
      <c r="E79" s="62"/>
      <c r="F79" s="62"/>
      <c r="G79" s="62"/>
    </row>
  </sheetData>
  <mergeCells count="18">
    <mergeCell ref="C3:G3"/>
    <mergeCell ref="C2:G2"/>
    <mergeCell ref="A5:G5"/>
    <mergeCell ref="A1:G1"/>
    <mergeCell ref="A2:B2"/>
    <mergeCell ref="A3:B3"/>
    <mergeCell ref="C4:G4"/>
    <mergeCell ref="A9:B9"/>
    <mergeCell ref="A6:G6"/>
    <mergeCell ref="C16:G16"/>
    <mergeCell ref="C23:G23"/>
    <mergeCell ref="A78:G78"/>
    <mergeCell ref="A79:G79"/>
    <mergeCell ref="A27:G27"/>
    <mergeCell ref="A28:G28"/>
    <mergeCell ref="A29:G29"/>
    <mergeCell ref="A31:G31"/>
    <mergeCell ref="A32:G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4"/>
  <sheetViews>
    <sheetView topLeftCell="A4" workbookViewId="0">
      <selection activeCell="G8" sqref="G8"/>
    </sheetView>
  </sheetViews>
  <sheetFormatPr defaultRowHeight="15" x14ac:dyDescent="0.25"/>
  <cols>
    <col min="1" max="1" width="10" customWidth="1"/>
    <col min="2" max="2" width="86.7109375" customWidth="1"/>
    <col min="3" max="4" width="18.7109375" customWidth="1"/>
    <col min="5" max="5" width="13.85546875" customWidth="1"/>
    <col min="6" max="6" width="18.28515625" customWidth="1"/>
    <col min="7" max="7" width="9.7109375" customWidth="1"/>
    <col min="8" max="8" width="11.7109375" customWidth="1"/>
  </cols>
  <sheetData>
    <row r="1" spans="1:14" ht="63.75" customHeight="1" x14ac:dyDescent="0.25">
      <c r="A1" s="58" t="s">
        <v>0</v>
      </c>
      <c r="B1" s="58"/>
      <c r="C1" s="58"/>
      <c r="D1" s="58"/>
      <c r="E1" s="58"/>
      <c r="F1" s="58"/>
      <c r="G1" s="58"/>
      <c r="H1" s="40"/>
    </row>
    <row r="2" spans="1:14" ht="15" customHeight="1" x14ac:dyDescent="0.25">
      <c r="A2" s="59" t="s">
        <v>1</v>
      </c>
      <c r="B2" s="59"/>
      <c r="C2" s="60" t="s">
        <v>2</v>
      </c>
      <c r="D2" s="69"/>
      <c r="E2" s="69"/>
      <c r="F2" s="69"/>
      <c r="G2" s="69"/>
      <c r="H2" s="41"/>
    </row>
    <row r="3" spans="1:14" ht="156.75" customHeight="1" x14ac:dyDescent="0.25">
      <c r="A3" s="59" t="s">
        <v>3</v>
      </c>
      <c r="B3" s="59"/>
      <c r="C3" s="60" t="s">
        <v>4</v>
      </c>
      <c r="D3" s="60"/>
      <c r="E3" s="60"/>
      <c r="F3" s="60"/>
      <c r="G3" s="60"/>
      <c r="H3" s="41"/>
    </row>
    <row r="4" spans="1:14" ht="23.25" customHeight="1" x14ac:dyDescent="0.25">
      <c r="A4" s="1"/>
      <c r="B4" s="1"/>
      <c r="C4" s="71"/>
      <c r="D4" s="71"/>
      <c r="E4" s="71"/>
      <c r="F4" s="71"/>
      <c r="G4" s="71"/>
      <c r="H4" s="40"/>
    </row>
    <row r="5" spans="1:14" x14ac:dyDescent="0.25">
      <c r="A5" s="58" t="s">
        <v>5</v>
      </c>
      <c r="B5" s="70"/>
      <c r="C5" s="70"/>
      <c r="D5" s="70"/>
      <c r="E5" s="70"/>
      <c r="F5" s="70"/>
      <c r="G5" s="70"/>
      <c r="H5" s="40"/>
    </row>
    <row r="6" spans="1:14" ht="18" customHeight="1" x14ac:dyDescent="0.25">
      <c r="A6" s="64" t="s">
        <v>23</v>
      </c>
      <c r="B6" s="64"/>
      <c r="C6" s="65"/>
      <c r="D6" s="65"/>
      <c r="E6" s="65"/>
      <c r="F6" s="65"/>
      <c r="G6" s="65"/>
      <c r="H6" s="40"/>
    </row>
    <row r="7" spans="1:14" ht="18" customHeight="1" x14ac:dyDescent="0.25">
      <c r="A7" s="2" t="s">
        <v>6</v>
      </c>
      <c r="B7" s="2" t="s">
        <v>7</v>
      </c>
      <c r="C7" s="30" t="s">
        <v>26</v>
      </c>
      <c r="D7" s="30" t="s">
        <v>21</v>
      </c>
      <c r="E7" s="3" t="s">
        <v>25</v>
      </c>
      <c r="F7" s="1"/>
      <c r="G7" s="1"/>
      <c r="H7" s="40"/>
    </row>
    <row r="8" spans="1:14" x14ac:dyDescent="0.25">
      <c r="A8" s="6" t="s">
        <v>9</v>
      </c>
      <c r="B8" s="29" t="s">
        <v>35</v>
      </c>
      <c r="C8" s="7">
        <f>C11+G15</f>
        <v>1500.0019754999998</v>
      </c>
      <c r="D8" s="7">
        <v>30.6</v>
      </c>
      <c r="E8" s="7">
        <f>D8*C8</f>
        <v>45900.0604503</v>
      </c>
      <c r="F8" s="1"/>
      <c r="G8" s="1"/>
      <c r="H8" s="40"/>
    </row>
    <row r="9" spans="1:14" ht="18" customHeight="1" x14ac:dyDescent="0.25">
      <c r="A9" s="64"/>
      <c r="B9" s="64"/>
      <c r="C9" s="1"/>
      <c r="D9" s="1"/>
      <c r="E9" s="1"/>
      <c r="F9" s="1"/>
      <c r="G9" s="16"/>
      <c r="H9" s="40"/>
    </row>
    <row r="10" spans="1:14" ht="49.5" customHeight="1" x14ac:dyDescent="0.25">
      <c r="A10" s="31" t="s">
        <v>6</v>
      </c>
      <c r="B10" s="31" t="s">
        <v>7</v>
      </c>
      <c r="C10" s="32" t="s">
        <v>27</v>
      </c>
      <c r="D10" s="32" t="s">
        <v>28</v>
      </c>
      <c r="E10" s="33" t="s">
        <v>29</v>
      </c>
      <c r="F10" s="33" t="s">
        <v>30</v>
      </c>
      <c r="G10" s="33" t="s">
        <v>34</v>
      </c>
      <c r="H10" s="40"/>
    </row>
    <row r="11" spans="1:14" ht="20.25" customHeight="1" x14ac:dyDescent="0.25">
      <c r="A11" s="4" t="s">
        <v>8</v>
      </c>
      <c r="B11" s="37" t="s">
        <v>31</v>
      </c>
      <c r="C11" s="66">
        <f>G12+G13+G14</f>
        <v>1200.0015804</v>
      </c>
      <c r="D11" s="72"/>
      <c r="E11" s="72"/>
      <c r="F11" s="72"/>
      <c r="G11" s="73"/>
      <c r="H11" s="43"/>
      <c r="I11" s="26"/>
      <c r="J11" s="26"/>
      <c r="K11" s="26"/>
      <c r="L11" s="26"/>
      <c r="M11" s="26"/>
      <c r="N11" s="26"/>
    </row>
    <row r="12" spans="1:14" x14ac:dyDescent="0.25">
      <c r="A12" s="36"/>
      <c r="B12" s="38" t="s">
        <v>39</v>
      </c>
      <c r="C12" s="39">
        <v>4</v>
      </c>
      <c r="D12" s="39">
        <v>73</v>
      </c>
      <c r="E12" s="39">
        <v>637</v>
      </c>
      <c r="F12" s="35">
        <v>12.558999999999999</v>
      </c>
      <c r="G12" s="13">
        <v>916.8</v>
      </c>
      <c r="H12" s="42"/>
      <c r="I12" s="26"/>
      <c r="J12" s="26"/>
      <c r="K12" s="26"/>
      <c r="L12" s="26"/>
      <c r="M12" s="26"/>
      <c r="N12" s="26"/>
    </row>
    <row r="13" spans="1:14" x14ac:dyDescent="0.25">
      <c r="A13" s="6" t="s">
        <v>9</v>
      </c>
      <c r="B13" s="29" t="s">
        <v>36</v>
      </c>
      <c r="C13" s="7">
        <v>1</v>
      </c>
      <c r="D13" s="7">
        <v>63.95</v>
      </c>
      <c r="E13" s="7">
        <v>105000</v>
      </c>
      <c r="F13" s="34">
        <v>7.5999999999999998E-2</v>
      </c>
      <c r="G13" s="13">
        <f>F13*D13</f>
        <v>4.8601999999999999</v>
      </c>
      <c r="H13" s="42"/>
      <c r="I13" s="26"/>
      <c r="J13" s="26"/>
      <c r="K13" s="26"/>
      <c r="L13" s="26"/>
      <c r="M13" s="26"/>
      <c r="N13" s="26"/>
    </row>
    <row r="14" spans="1:14" ht="105" x14ac:dyDescent="0.25">
      <c r="A14" s="6" t="s">
        <v>10</v>
      </c>
      <c r="B14" s="6" t="s">
        <v>11</v>
      </c>
      <c r="C14" s="7"/>
      <c r="D14" s="7"/>
      <c r="E14" s="7"/>
      <c r="F14" s="34"/>
      <c r="G14" s="13">
        <f>(G12+G13)/100*30.2</f>
        <v>278.34138039999999</v>
      </c>
      <c r="H14" s="42"/>
      <c r="I14" s="26"/>
      <c r="J14" s="26"/>
      <c r="K14" s="26"/>
      <c r="L14" s="26"/>
      <c r="M14" s="26"/>
      <c r="N14" s="26"/>
    </row>
    <row r="15" spans="1:14" ht="22.5" customHeight="1" x14ac:dyDescent="0.25">
      <c r="A15" s="4" t="s">
        <v>12</v>
      </c>
      <c r="B15" s="37" t="s">
        <v>38</v>
      </c>
      <c r="C15" s="8"/>
      <c r="D15" s="8"/>
      <c r="E15" s="8"/>
      <c r="F15" s="34"/>
      <c r="G15" s="45">
        <f>C11/100*25</f>
        <v>300.00039509999999</v>
      </c>
      <c r="H15" s="42"/>
      <c r="I15" s="26"/>
      <c r="J15" s="26"/>
      <c r="K15" s="26"/>
      <c r="L15" s="26"/>
      <c r="M15" s="26"/>
      <c r="N15" s="26"/>
    </row>
    <row r="16" spans="1:14" ht="17.25" customHeight="1" x14ac:dyDescent="0.25">
      <c r="A16" s="1"/>
      <c r="B16" s="1"/>
      <c r="C16" s="1"/>
      <c r="D16" s="1"/>
      <c r="E16" s="1"/>
      <c r="F16" s="1"/>
      <c r="G16" s="15"/>
      <c r="H16" s="42"/>
      <c r="I16" s="26"/>
      <c r="J16" s="26"/>
      <c r="K16" s="26"/>
      <c r="L16" s="26"/>
      <c r="M16" s="26"/>
      <c r="N16" s="26"/>
    </row>
    <row r="17" spans="1:14" x14ac:dyDescent="0.25">
      <c r="A17" s="1"/>
      <c r="B17" s="1"/>
      <c r="C17" s="1"/>
      <c r="D17" s="1"/>
      <c r="E17" s="1"/>
      <c r="F17" s="1"/>
      <c r="G17" s="1"/>
      <c r="H17" s="42"/>
      <c r="I17" s="26"/>
      <c r="J17" s="26"/>
      <c r="K17" s="26"/>
      <c r="L17" s="26"/>
      <c r="M17" s="26"/>
      <c r="N17" s="26"/>
    </row>
    <row r="18" spans="1:14" ht="99.75" customHeight="1" x14ac:dyDescent="0.25">
      <c r="A18" s="63" t="s">
        <v>59</v>
      </c>
      <c r="B18" s="63"/>
      <c r="C18" s="63"/>
      <c r="D18" s="63"/>
      <c r="E18" s="63"/>
      <c r="F18" s="63"/>
      <c r="G18" s="63"/>
      <c r="H18" s="42"/>
      <c r="I18" s="26"/>
      <c r="J18" s="26"/>
      <c r="K18" s="26"/>
      <c r="L18" s="26"/>
      <c r="M18" s="26"/>
      <c r="N18" s="26"/>
    </row>
    <row r="19" spans="1:14" ht="45.75" customHeight="1" x14ac:dyDescent="0.25">
      <c r="A19" s="63"/>
      <c r="B19" s="63"/>
      <c r="C19" s="63"/>
      <c r="D19" s="63"/>
      <c r="E19" s="63"/>
      <c r="F19" s="63"/>
      <c r="G19" s="63"/>
      <c r="H19" s="42"/>
      <c r="I19" s="26"/>
      <c r="J19" s="26"/>
      <c r="K19" s="26"/>
      <c r="L19" s="26"/>
      <c r="M19" s="26"/>
      <c r="N19" s="26"/>
    </row>
    <row r="20" spans="1:14" x14ac:dyDescent="0.25">
      <c r="A20" s="62"/>
      <c r="B20" s="62"/>
      <c r="C20" s="62"/>
      <c r="D20" s="62"/>
      <c r="E20" s="62"/>
      <c r="F20" s="62"/>
      <c r="G20" s="62"/>
      <c r="H20" s="42"/>
      <c r="I20" s="26"/>
      <c r="J20" s="26"/>
      <c r="K20" s="26"/>
      <c r="L20" s="26"/>
      <c r="M20" s="26"/>
      <c r="N20" s="26"/>
    </row>
    <row r="21" spans="1:14" x14ac:dyDescent="0.25">
      <c r="A21" s="62"/>
      <c r="B21" s="62"/>
      <c r="C21" s="62"/>
      <c r="D21" s="62"/>
      <c r="E21" s="62"/>
      <c r="F21" s="62"/>
      <c r="G21" s="62"/>
      <c r="H21" s="42"/>
      <c r="I21" s="26"/>
      <c r="J21" s="26"/>
      <c r="K21" s="26"/>
      <c r="L21" s="26"/>
      <c r="M21" s="26"/>
      <c r="N21" s="26"/>
    </row>
    <row r="22" spans="1:14" x14ac:dyDescent="0.25">
      <c r="A22" s="62"/>
      <c r="B22" s="62"/>
      <c r="C22" s="62"/>
      <c r="D22" s="62"/>
      <c r="E22" s="62"/>
      <c r="F22" s="62"/>
      <c r="G22" s="62"/>
      <c r="H22" s="42"/>
      <c r="I22" s="26"/>
      <c r="J22" s="26"/>
      <c r="K22" s="26"/>
      <c r="L22" s="26"/>
      <c r="M22" s="26"/>
      <c r="N22" s="26"/>
    </row>
    <row r="23" spans="1:14" x14ac:dyDescent="0.25">
      <c r="A23" s="23"/>
      <c r="B23" s="23"/>
      <c r="C23" s="23"/>
      <c r="D23" s="23"/>
      <c r="E23" s="23"/>
      <c r="F23" s="23"/>
      <c r="G23" s="23"/>
      <c r="H23" s="42"/>
      <c r="I23" s="26"/>
      <c r="J23" s="26"/>
      <c r="K23" s="26"/>
      <c r="L23" s="26"/>
      <c r="M23" s="26"/>
      <c r="N23" s="26"/>
    </row>
    <row r="24" spans="1:14" x14ac:dyDescent="0.25">
      <c r="A24" s="23"/>
      <c r="B24" s="23"/>
      <c r="C24" s="23"/>
      <c r="D24" s="23"/>
      <c r="E24" s="23"/>
      <c r="F24" s="23"/>
      <c r="G24" s="23"/>
      <c r="H24" s="42"/>
      <c r="I24" s="26"/>
      <c r="J24" s="26"/>
      <c r="K24" s="26"/>
      <c r="L24" s="26"/>
      <c r="M24" s="26"/>
      <c r="N24" s="26"/>
    </row>
    <row r="25" spans="1:14" x14ac:dyDescent="0.25">
      <c r="A25" s="23"/>
      <c r="B25" s="23"/>
      <c r="C25" s="23"/>
      <c r="D25" s="23"/>
      <c r="E25" s="23"/>
      <c r="F25" s="23"/>
      <c r="G25" s="23"/>
      <c r="H25" s="42"/>
      <c r="I25" s="26"/>
      <c r="J25" s="26"/>
      <c r="K25" s="26"/>
      <c r="L25" s="26"/>
      <c r="M25" s="26"/>
      <c r="N25" s="26"/>
    </row>
    <row r="26" spans="1:14" x14ac:dyDescent="0.25">
      <c r="A26" s="23"/>
      <c r="B26" s="23"/>
      <c r="C26" s="23"/>
      <c r="D26" s="23"/>
      <c r="E26" s="23"/>
      <c r="F26" s="23"/>
      <c r="G26" s="23"/>
      <c r="H26" s="40"/>
    </row>
    <row r="27" spans="1:14" x14ac:dyDescent="0.25">
      <c r="A27" s="23"/>
      <c r="B27" s="23"/>
      <c r="C27" s="23"/>
      <c r="D27" s="23"/>
      <c r="E27" s="23"/>
      <c r="F27" s="23"/>
      <c r="G27" s="23"/>
      <c r="H27" s="40"/>
    </row>
    <row r="28" spans="1:14" x14ac:dyDescent="0.25">
      <c r="A28" s="23"/>
      <c r="B28" s="23"/>
      <c r="C28" s="23"/>
      <c r="D28" s="23"/>
      <c r="E28" s="23"/>
      <c r="F28" s="23"/>
      <c r="G28" s="23"/>
      <c r="H28" s="40"/>
    </row>
    <row r="29" spans="1:14" ht="33.75" customHeight="1" x14ac:dyDescent="0.25">
      <c r="A29" s="23"/>
      <c r="B29" s="23"/>
      <c r="C29" s="23"/>
      <c r="D29" s="23"/>
      <c r="E29" s="23"/>
      <c r="F29" s="23"/>
      <c r="G29" s="23"/>
      <c r="H29" s="40"/>
    </row>
    <row r="30" spans="1:14" ht="35.25" customHeight="1" x14ac:dyDescent="0.25">
      <c r="A30" s="23"/>
      <c r="B30" s="23"/>
      <c r="C30" s="23"/>
      <c r="D30" s="23"/>
      <c r="E30" s="23"/>
      <c r="F30" s="23"/>
      <c r="G30" s="23"/>
      <c r="H30" s="40"/>
    </row>
    <row r="31" spans="1:14" ht="28.5" customHeight="1" x14ac:dyDescent="0.25">
      <c r="A31" s="23"/>
      <c r="B31" s="23"/>
      <c r="C31" s="23"/>
      <c r="D31" s="23"/>
      <c r="E31" s="23"/>
      <c r="F31" s="23"/>
      <c r="G31" s="23"/>
      <c r="H31" s="40"/>
    </row>
    <row r="32" spans="1:14" ht="33" customHeight="1" x14ac:dyDescent="0.25">
      <c r="A32" s="23"/>
      <c r="B32" s="23"/>
      <c r="C32" s="23"/>
      <c r="D32" s="23"/>
      <c r="E32" s="23"/>
      <c r="F32" s="23"/>
      <c r="G32" s="23"/>
      <c r="H32" s="40"/>
    </row>
    <row r="33" spans="1:8" ht="36.75" customHeight="1" x14ac:dyDescent="0.25">
      <c r="A33" s="23"/>
      <c r="B33" s="23"/>
      <c r="C33" s="23"/>
      <c r="D33" s="23"/>
      <c r="E33" s="23"/>
      <c r="F33" s="23"/>
      <c r="G33" s="23"/>
      <c r="H33" s="40"/>
    </row>
    <row r="34" spans="1:8" ht="21.75" customHeight="1" x14ac:dyDescent="0.25">
      <c r="A34" s="23"/>
      <c r="B34" s="23"/>
      <c r="C34" s="23"/>
      <c r="D34" s="23"/>
      <c r="E34" s="23"/>
      <c r="F34" s="23"/>
      <c r="G34" s="23"/>
      <c r="H34" s="40"/>
    </row>
    <row r="35" spans="1:8" ht="18.75" customHeight="1" x14ac:dyDescent="0.25">
      <c r="A35" s="23"/>
      <c r="B35" s="23"/>
      <c r="C35" s="23"/>
      <c r="D35" s="23"/>
      <c r="E35" s="23"/>
      <c r="F35" s="23"/>
      <c r="G35" s="23"/>
      <c r="H35" s="40"/>
    </row>
    <row r="36" spans="1:8" x14ac:dyDescent="0.25">
      <c r="A36" s="23"/>
      <c r="B36" s="23"/>
      <c r="C36" s="23"/>
      <c r="D36" s="23"/>
      <c r="E36" s="23"/>
      <c r="F36" s="23"/>
      <c r="G36" s="23"/>
      <c r="H36" s="40"/>
    </row>
    <row r="37" spans="1:8" ht="16.5" customHeight="1" x14ac:dyDescent="0.25">
      <c r="H37" s="40"/>
    </row>
    <row r="38" spans="1:8" x14ac:dyDescent="0.25">
      <c r="H38" s="40"/>
    </row>
    <row r="39" spans="1:8" x14ac:dyDescent="0.25">
      <c r="H39" s="40"/>
    </row>
    <row r="40" spans="1:8" x14ac:dyDescent="0.25">
      <c r="H40" s="40"/>
    </row>
    <row r="41" spans="1:8" x14ac:dyDescent="0.25">
      <c r="H41" s="40"/>
    </row>
    <row r="42" spans="1:8" x14ac:dyDescent="0.25">
      <c r="H42" s="40"/>
    </row>
    <row r="43" spans="1:8" x14ac:dyDescent="0.25">
      <c r="H43" s="40"/>
    </row>
    <row r="44" spans="1:8" x14ac:dyDescent="0.25">
      <c r="H44" s="40"/>
    </row>
    <row r="45" spans="1:8" x14ac:dyDescent="0.25">
      <c r="H45" s="40"/>
    </row>
    <row r="46" spans="1:8" x14ac:dyDescent="0.25">
      <c r="H46" s="40"/>
    </row>
    <row r="47" spans="1:8" x14ac:dyDescent="0.25">
      <c r="H47" s="40"/>
    </row>
    <row r="48" spans="1:8" x14ac:dyDescent="0.25">
      <c r="H48" s="40"/>
    </row>
    <row r="49" spans="8:8" x14ac:dyDescent="0.25">
      <c r="H49" s="40"/>
    </row>
    <row r="50" spans="8:8" x14ac:dyDescent="0.25">
      <c r="H50" s="40"/>
    </row>
    <row r="51" spans="8:8" x14ac:dyDescent="0.25">
      <c r="H51" s="40"/>
    </row>
    <row r="52" spans="8:8" x14ac:dyDescent="0.25">
      <c r="H52" s="40"/>
    </row>
    <row r="53" spans="8:8" x14ac:dyDescent="0.25">
      <c r="H53" s="40"/>
    </row>
    <row r="54" spans="8:8" x14ac:dyDescent="0.25">
      <c r="H54" s="40"/>
    </row>
    <row r="55" spans="8:8" x14ac:dyDescent="0.25">
      <c r="H55" s="40"/>
    </row>
    <row r="56" spans="8:8" x14ac:dyDescent="0.25">
      <c r="H56" s="40"/>
    </row>
    <row r="57" spans="8:8" x14ac:dyDescent="0.25">
      <c r="H57" s="40"/>
    </row>
    <row r="58" spans="8:8" x14ac:dyDescent="0.25">
      <c r="H58" s="40"/>
    </row>
    <row r="59" spans="8:8" x14ac:dyDescent="0.25">
      <c r="H59" s="40"/>
    </row>
    <row r="60" spans="8:8" x14ac:dyDescent="0.25">
      <c r="H60" s="40"/>
    </row>
    <row r="61" spans="8:8" x14ac:dyDescent="0.25">
      <c r="H61" s="40"/>
    </row>
    <row r="62" spans="8:8" x14ac:dyDescent="0.25">
      <c r="H62" s="40"/>
    </row>
    <row r="63" spans="8:8" x14ac:dyDescent="0.25">
      <c r="H63" s="40"/>
    </row>
    <row r="64" spans="8:8" x14ac:dyDescent="0.25">
      <c r="H64" s="40"/>
    </row>
    <row r="65" spans="1:8" x14ac:dyDescent="0.25">
      <c r="A65" s="25"/>
      <c r="B65" s="25"/>
      <c r="C65" s="25"/>
      <c r="D65" s="25"/>
      <c r="E65" s="25"/>
      <c r="F65" s="25"/>
      <c r="G65" s="25"/>
      <c r="H65" s="25"/>
    </row>
    <row r="66" spans="1:8" x14ac:dyDescent="0.25">
      <c r="A66" s="25"/>
      <c r="B66" s="25"/>
      <c r="C66" s="25"/>
      <c r="D66" s="25"/>
      <c r="E66" s="25"/>
      <c r="F66" s="25"/>
      <c r="G66" s="25"/>
      <c r="H66" s="25"/>
    </row>
    <row r="67" spans="1:8" x14ac:dyDescent="0.25">
      <c r="A67" s="25"/>
      <c r="B67" s="25"/>
      <c r="C67" s="25"/>
      <c r="D67" s="25"/>
      <c r="E67" s="25"/>
      <c r="F67" s="25"/>
      <c r="G67" s="25"/>
      <c r="H67" s="25"/>
    </row>
    <row r="68" spans="1:8" x14ac:dyDescent="0.25">
      <c r="A68" s="25"/>
      <c r="B68" s="25"/>
      <c r="C68" s="25"/>
      <c r="D68" s="25"/>
      <c r="E68" s="25"/>
      <c r="F68" s="25"/>
      <c r="G68" s="25"/>
      <c r="H68" s="25"/>
    </row>
    <row r="69" spans="1:8" x14ac:dyDescent="0.25">
      <c r="A69" s="25"/>
      <c r="B69" s="25"/>
      <c r="C69" s="25"/>
      <c r="D69" s="25"/>
      <c r="E69" s="25"/>
      <c r="F69" s="25"/>
      <c r="G69" s="25"/>
      <c r="H69" s="25"/>
    </row>
    <row r="70" spans="1:8" x14ac:dyDescent="0.25">
      <c r="A70" s="25"/>
      <c r="B70" s="25"/>
      <c r="C70" s="25"/>
      <c r="D70" s="25"/>
      <c r="E70" s="25"/>
      <c r="F70" s="25"/>
      <c r="G70" s="25"/>
      <c r="H70" s="25"/>
    </row>
    <row r="71" spans="1:8" x14ac:dyDescent="0.25">
      <c r="A71" s="25"/>
      <c r="B71" s="25"/>
      <c r="C71" s="25"/>
      <c r="D71" s="25"/>
      <c r="E71" s="25"/>
      <c r="F71" s="25"/>
      <c r="G71" s="25"/>
      <c r="H71" s="25"/>
    </row>
    <row r="72" spans="1:8" x14ac:dyDescent="0.25">
      <c r="A72" s="25"/>
      <c r="B72" s="25"/>
      <c r="C72" s="25"/>
      <c r="D72" s="25"/>
      <c r="E72" s="25"/>
      <c r="F72" s="25"/>
      <c r="G72" s="25"/>
      <c r="H72" s="25"/>
    </row>
    <row r="73" spans="1:8" x14ac:dyDescent="0.25">
      <c r="A73" s="25"/>
      <c r="B73" s="25"/>
      <c r="C73" s="25"/>
      <c r="D73" s="25"/>
      <c r="E73" s="25"/>
      <c r="F73" s="25"/>
      <c r="G73" s="25"/>
      <c r="H73" s="25"/>
    </row>
    <row r="74" spans="1:8" x14ac:dyDescent="0.25">
      <c r="A74" s="25"/>
      <c r="B74" s="25"/>
      <c r="C74" s="25"/>
      <c r="D74" s="25"/>
      <c r="E74" s="25"/>
      <c r="F74" s="25"/>
      <c r="G74" s="25"/>
      <c r="H74" s="25"/>
    </row>
    <row r="75" spans="1:8" x14ac:dyDescent="0.25">
      <c r="A75" s="25"/>
      <c r="B75" s="25"/>
      <c r="C75" s="25"/>
      <c r="D75" s="25"/>
      <c r="E75" s="25"/>
      <c r="F75" s="25"/>
      <c r="G75" s="25"/>
      <c r="H75" s="25"/>
    </row>
    <row r="76" spans="1:8" x14ac:dyDescent="0.25">
      <c r="A76" s="25"/>
      <c r="B76" s="25"/>
      <c r="C76" s="25"/>
      <c r="D76" s="25"/>
      <c r="E76" s="25"/>
      <c r="F76" s="25"/>
      <c r="G76" s="25"/>
      <c r="H76" s="25"/>
    </row>
    <row r="77" spans="1:8" x14ac:dyDescent="0.25">
      <c r="A77" s="25"/>
      <c r="B77" s="25"/>
      <c r="C77" s="25"/>
      <c r="D77" s="25"/>
      <c r="E77" s="25"/>
      <c r="F77" s="25"/>
      <c r="G77" s="25"/>
      <c r="H77" s="25"/>
    </row>
    <row r="78" spans="1:8" x14ac:dyDescent="0.25">
      <c r="A78" s="25"/>
      <c r="B78" s="25"/>
      <c r="C78" s="25"/>
      <c r="D78" s="25"/>
      <c r="E78" s="25"/>
      <c r="F78" s="25"/>
      <c r="G78" s="25"/>
      <c r="H78" s="25"/>
    </row>
    <row r="79" spans="1:8" x14ac:dyDescent="0.25">
      <c r="A79" s="25"/>
      <c r="B79" s="25"/>
      <c r="C79" s="25"/>
      <c r="D79" s="25"/>
      <c r="E79" s="25"/>
      <c r="F79" s="25"/>
      <c r="G79" s="25"/>
      <c r="H79" s="25"/>
    </row>
    <row r="80" spans="1:8" x14ac:dyDescent="0.25">
      <c r="A80" s="25"/>
      <c r="B80" s="25"/>
      <c r="C80" s="25"/>
      <c r="D80" s="25"/>
      <c r="E80" s="25"/>
      <c r="F80" s="25"/>
      <c r="G80" s="25"/>
      <c r="H80" s="25"/>
    </row>
    <row r="81" spans="1:8" x14ac:dyDescent="0.25">
      <c r="A81" s="25"/>
      <c r="B81" s="25"/>
      <c r="C81" s="25"/>
      <c r="D81" s="25"/>
      <c r="E81" s="25"/>
      <c r="F81" s="25"/>
      <c r="G81" s="25"/>
      <c r="H81" s="25"/>
    </row>
    <row r="82" spans="1:8" x14ac:dyDescent="0.25">
      <c r="A82" s="25"/>
      <c r="B82" s="25"/>
      <c r="C82" s="25"/>
      <c r="D82" s="25"/>
      <c r="E82" s="25"/>
      <c r="F82" s="25"/>
      <c r="G82" s="25"/>
      <c r="H82" s="25"/>
    </row>
    <row r="83" spans="1:8" x14ac:dyDescent="0.25">
      <c r="A83" s="25"/>
      <c r="B83" s="25"/>
      <c r="C83" s="25"/>
      <c r="D83" s="25"/>
      <c r="E83" s="25"/>
      <c r="F83" s="25"/>
      <c r="G83" s="25"/>
      <c r="H83" s="25"/>
    </row>
    <row r="84" spans="1:8" x14ac:dyDescent="0.25">
      <c r="A84" s="25"/>
      <c r="B84" s="25"/>
      <c r="C84" s="25"/>
      <c r="D84" s="25"/>
      <c r="E84" s="25"/>
      <c r="F84" s="25"/>
      <c r="G84" s="25"/>
      <c r="H84" s="25"/>
    </row>
    <row r="85" spans="1:8" x14ac:dyDescent="0.25">
      <c r="A85" s="25"/>
      <c r="B85" s="25"/>
      <c r="C85" s="25"/>
      <c r="D85" s="25"/>
      <c r="E85" s="25"/>
      <c r="F85" s="25"/>
      <c r="G85" s="25"/>
      <c r="H85" s="25"/>
    </row>
    <row r="86" spans="1:8" x14ac:dyDescent="0.25">
      <c r="A86" s="71"/>
      <c r="B86" s="71"/>
      <c r="C86" s="71"/>
      <c r="D86" s="71"/>
      <c r="E86" s="71"/>
      <c r="F86" s="71"/>
      <c r="G86" s="71"/>
      <c r="H86" s="25"/>
    </row>
    <row r="87" spans="1:8" x14ac:dyDescent="0.25">
      <c r="A87" s="71"/>
      <c r="B87" s="71"/>
      <c r="C87" s="71"/>
      <c r="D87" s="71"/>
      <c r="E87" s="71"/>
      <c r="F87" s="71"/>
      <c r="G87" s="71"/>
      <c r="H87" s="25"/>
    </row>
    <row r="88" spans="1:8" x14ac:dyDescent="0.25">
      <c r="A88" s="25"/>
      <c r="B88" s="25"/>
      <c r="C88" s="25"/>
      <c r="D88" s="25"/>
      <c r="E88" s="25"/>
      <c r="F88" s="25"/>
      <c r="G88" s="25"/>
      <c r="H88" s="25"/>
    </row>
    <row r="89" spans="1:8" x14ac:dyDescent="0.25">
      <c r="A89" s="25"/>
      <c r="B89" s="25"/>
      <c r="C89" s="25"/>
      <c r="D89" s="25"/>
      <c r="E89" s="25"/>
      <c r="F89" s="25"/>
      <c r="G89" s="25"/>
      <c r="H89" s="25"/>
    </row>
    <row r="90" spans="1:8" x14ac:dyDescent="0.25">
      <c r="A90" s="25"/>
      <c r="B90" s="25"/>
      <c r="C90" s="25"/>
      <c r="D90" s="25"/>
      <c r="E90" s="25"/>
      <c r="F90" s="25"/>
      <c r="G90" s="25"/>
      <c r="H90" s="25"/>
    </row>
    <row r="91" spans="1:8" x14ac:dyDescent="0.25">
      <c r="A91" s="25"/>
      <c r="B91" s="25"/>
      <c r="C91" s="25"/>
      <c r="D91" s="25"/>
      <c r="E91" s="25"/>
      <c r="F91" s="25"/>
      <c r="G91" s="25"/>
      <c r="H91" s="25"/>
    </row>
    <row r="92" spans="1:8" x14ac:dyDescent="0.25">
      <c r="A92" s="25"/>
      <c r="B92" s="25"/>
      <c r="C92" s="25"/>
      <c r="D92" s="25"/>
      <c r="E92" s="25"/>
      <c r="F92" s="25"/>
      <c r="G92" s="25"/>
      <c r="H92" s="25"/>
    </row>
    <row r="93" spans="1:8" x14ac:dyDescent="0.25">
      <c r="A93" s="25"/>
      <c r="B93" s="25"/>
      <c r="C93" s="25"/>
      <c r="D93" s="25"/>
      <c r="E93" s="25"/>
      <c r="F93" s="25"/>
      <c r="G93" s="25"/>
      <c r="H93" s="25"/>
    </row>
    <row r="94" spans="1:8" x14ac:dyDescent="0.25">
      <c r="A94" s="25"/>
      <c r="B94" s="25"/>
      <c r="C94" s="25"/>
      <c r="D94" s="25"/>
      <c r="E94" s="25"/>
      <c r="F94" s="25"/>
      <c r="G94" s="25"/>
      <c r="H94" s="25"/>
    </row>
    <row r="95" spans="1:8" x14ac:dyDescent="0.25">
      <c r="A95" s="25"/>
      <c r="B95" s="25"/>
      <c r="C95" s="25"/>
      <c r="D95" s="25"/>
      <c r="E95" s="25"/>
      <c r="F95" s="25"/>
      <c r="G95" s="25"/>
      <c r="H95" s="25"/>
    </row>
    <row r="96" spans="1:8" x14ac:dyDescent="0.25">
      <c r="A96" s="25"/>
      <c r="B96" s="25"/>
      <c r="C96" s="25"/>
      <c r="D96" s="25"/>
      <c r="E96" s="25"/>
      <c r="F96" s="25"/>
      <c r="G96" s="25"/>
      <c r="H96" s="25"/>
    </row>
    <row r="97" spans="1:8" x14ac:dyDescent="0.25">
      <c r="A97" s="25"/>
      <c r="B97" s="25"/>
      <c r="C97" s="25"/>
      <c r="D97" s="25"/>
      <c r="E97" s="25"/>
      <c r="F97" s="25"/>
      <c r="G97" s="25"/>
      <c r="H97" s="25"/>
    </row>
    <row r="98" spans="1:8" x14ac:dyDescent="0.25">
      <c r="A98" s="25"/>
      <c r="B98" s="25"/>
      <c r="C98" s="25"/>
      <c r="D98" s="25"/>
      <c r="E98" s="25"/>
      <c r="F98" s="25"/>
      <c r="G98" s="25"/>
      <c r="H98" s="25"/>
    </row>
    <row r="99" spans="1:8" x14ac:dyDescent="0.25">
      <c r="A99" s="25"/>
      <c r="B99" s="25"/>
      <c r="C99" s="25"/>
      <c r="D99" s="25"/>
      <c r="E99" s="25"/>
      <c r="F99" s="25"/>
      <c r="G99" s="25"/>
      <c r="H99" s="25"/>
    </row>
    <row r="100" spans="1:8" x14ac:dyDescent="0.25">
      <c r="A100" s="25"/>
      <c r="B100" s="25"/>
      <c r="C100" s="25"/>
      <c r="D100" s="25"/>
      <c r="E100" s="25"/>
      <c r="F100" s="25"/>
      <c r="G100" s="25"/>
      <c r="H100" s="25"/>
    </row>
    <row r="101" spans="1:8" x14ac:dyDescent="0.25">
      <c r="A101" s="25"/>
      <c r="B101" s="25"/>
      <c r="C101" s="25"/>
      <c r="D101" s="25"/>
      <c r="E101" s="25"/>
      <c r="F101" s="25"/>
      <c r="G101" s="25"/>
      <c r="H101" s="25"/>
    </row>
    <row r="102" spans="1:8" x14ac:dyDescent="0.25">
      <c r="A102" s="25"/>
      <c r="B102" s="25"/>
      <c r="C102" s="25"/>
      <c r="D102" s="25"/>
      <c r="E102" s="25"/>
      <c r="F102" s="25"/>
      <c r="G102" s="25"/>
      <c r="H102" s="25"/>
    </row>
    <row r="103" spans="1:8" x14ac:dyDescent="0.25">
      <c r="A103" s="25"/>
      <c r="B103" s="25"/>
      <c r="C103" s="25"/>
      <c r="D103" s="25"/>
      <c r="E103" s="25"/>
      <c r="F103" s="25"/>
      <c r="G103" s="25"/>
      <c r="H103" s="25"/>
    </row>
    <row r="104" spans="1:8" x14ac:dyDescent="0.25">
      <c r="A104" s="25"/>
      <c r="B104" s="25"/>
      <c r="C104" s="25"/>
      <c r="D104" s="25"/>
      <c r="E104" s="25"/>
      <c r="F104" s="25"/>
      <c r="G104" s="25"/>
      <c r="H104" s="25"/>
    </row>
    <row r="105" spans="1:8" x14ac:dyDescent="0.25">
      <c r="A105" s="25"/>
      <c r="B105" s="25"/>
      <c r="C105" s="25"/>
      <c r="D105" s="25"/>
      <c r="E105" s="25"/>
      <c r="F105" s="25"/>
      <c r="G105" s="25"/>
      <c r="H105" s="25"/>
    </row>
    <row r="106" spans="1:8" x14ac:dyDescent="0.25">
      <c r="A106" s="25"/>
      <c r="B106" s="25"/>
      <c r="C106" s="25"/>
      <c r="D106" s="25"/>
      <c r="E106" s="25"/>
      <c r="F106" s="25"/>
      <c r="G106" s="25"/>
      <c r="H106" s="25"/>
    </row>
    <row r="107" spans="1:8" x14ac:dyDescent="0.25">
      <c r="A107" s="25"/>
      <c r="B107" s="25"/>
      <c r="C107" s="25"/>
      <c r="D107" s="25"/>
      <c r="E107" s="25"/>
      <c r="F107" s="25"/>
      <c r="G107" s="25"/>
      <c r="H107" s="25"/>
    </row>
    <row r="108" spans="1:8" x14ac:dyDescent="0.25">
      <c r="A108" s="25"/>
      <c r="B108" s="25"/>
      <c r="C108" s="25"/>
      <c r="D108" s="25"/>
      <c r="E108" s="25"/>
      <c r="F108" s="25"/>
      <c r="G108" s="25"/>
      <c r="H108" s="25"/>
    </row>
    <row r="109" spans="1:8" x14ac:dyDescent="0.25">
      <c r="A109" s="25"/>
      <c r="B109" s="25"/>
      <c r="C109" s="25"/>
      <c r="D109" s="25"/>
      <c r="E109" s="25"/>
      <c r="F109" s="25"/>
      <c r="G109" s="25"/>
      <c r="H109" s="25"/>
    </row>
    <row r="110" spans="1:8" x14ac:dyDescent="0.25">
      <c r="A110" s="25"/>
      <c r="B110" s="25"/>
      <c r="C110" s="25"/>
      <c r="D110" s="25"/>
      <c r="E110" s="25"/>
      <c r="F110" s="25"/>
      <c r="G110" s="25"/>
      <c r="H110" s="25"/>
    </row>
    <row r="111" spans="1:8" x14ac:dyDescent="0.25">
      <c r="A111" s="25"/>
      <c r="B111" s="25"/>
      <c r="C111" s="25"/>
      <c r="D111" s="25"/>
      <c r="E111" s="25"/>
      <c r="F111" s="25"/>
      <c r="G111" s="25"/>
      <c r="H111" s="25"/>
    </row>
    <row r="112" spans="1:8" x14ac:dyDescent="0.25">
      <c r="A112" s="25"/>
      <c r="B112" s="25"/>
      <c r="C112" s="25"/>
      <c r="D112" s="25"/>
      <c r="E112" s="25"/>
      <c r="F112" s="25"/>
      <c r="G112" s="25"/>
      <c r="H112" s="25"/>
    </row>
    <row r="113" spans="1:8" x14ac:dyDescent="0.25">
      <c r="A113" s="25"/>
      <c r="B113" s="25"/>
      <c r="C113" s="25"/>
      <c r="D113" s="25"/>
      <c r="E113" s="25"/>
      <c r="F113" s="25"/>
      <c r="G113" s="25"/>
      <c r="H113" s="25"/>
    </row>
    <row r="114" spans="1:8" x14ac:dyDescent="0.25">
      <c r="A114" s="25"/>
      <c r="B114" s="25"/>
      <c r="C114" s="25"/>
      <c r="D114" s="25"/>
      <c r="E114" s="25"/>
      <c r="F114" s="25"/>
      <c r="G114" s="25"/>
      <c r="H114" s="25"/>
    </row>
    <row r="115" spans="1:8" x14ac:dyDescent="0.25">
      <c r="A115" s="25"/>
      <c r="B115" s="25"/>
      <c r="C115" s="25"/>
      <c r="D115" s="25"/>
      <c r="E115" s="25"/>
      <c r="F115" s="25"/>
      <c r="G115" s="25"/>
      <c r="H115" s="25"/>
    </row>
    <row r="116" spans="1:8" x14ac:dyDescent="0.25">
      <c r="A116" s="25"/>
      <c r="B116" s="25"/>
      <c r="C116" s="25"/>
      <c r="D116" s="25"/>
      <c r="E116" s="25"/>
      <c r="F116" s="25"/>
      <c r="G116" s="25"/>
      <c r="H116" s="25"/>
    </row>
    <row r="117" spans="1:8" x14ac:dyDescent="0.25">
      <c r="A117" s="25"/>
      <c r="B117" s="25"/>
      <c r="C117" s="25"/>
      <c r="D117" s="25"/>
      <c r="E117" s="25"/>
      <c r="F117" s="25"/>
      <c r="G117" s="25"/>
      <c r="H117" s="25"/>
    </row>
    <row r="118" spans="1:8" x14ac:dyDescent="0.25">
      <c r="A118" s="25"/>
      <c r="B118" s="25"/>
      <c r="C118" s="25"/>
      <c r="D118" s="25"/>
      <c r="E118" s="25"/>
      <c r="F118" s="25"/>
      <c r="G118" s="25"/>
      <c r="H118" s="25"/>
    </row>
    <row r="119" spans="1:8" x14ac:dyDescent="0.25">
      <c r="A119" s="25"/>
      <c r="B119" s="25"/>
      <c r="C119" s="25"/>
      <c r="D119" s="25"/>
      <c r="E119" s="25"/>
      <c r="F119" s="25"/>
      <c r="G119" s="25"/>
      <c r="H119" s="25"/>
    </row>
    <row r="120" spans="1:8" x14ac:dyDescent="0.25">
      <c r="A120" s="25"/>
      <c r="B120" s="25"/>
      <c r="C120" s="25"/>
      <c r="D120" s="25"/>
      <c r="E120" s="25"/>
      <c r="F120" s="25"/>
      <c r="G120" s="25"/>
      <c r="H120" s="25"/>
    </row>
    <row r="121" spans="1:8" x14ac:dyDescent="0.25">
      <c r="A121" s="25"/>
      <c r="B121" s="25"/>
      <c r="C121" s="25"/>
      <c r="D121" s="25"/>
      <c r="E121" s="25"/>
      <c r="F121" s="25"/>
      <c r="G121" s="25"/>
      <c r="H121" s="25"/>
    </row>
    <row r="122" spans="1:8" x14ac:dyDescent="0.25">
      <c r="A122" s="25"/>
      <c r="B122" s="25"/>
      <c r="C122" s="25"/>
      <c r="D122" s="25"/>
      <c r="E122" s="25"/>
      <c r="F122" s="25"/>
      <c r="G122" s="25"/>
      <c r="H122" s="25"/>
    </row>
    <row r="123" spans="1:8" x14ac:dyDescent="0.25">
      <c r="A123" s="25"/>
      <c r="B123" s="25"/>
      <c r="C123" s="25"/>
      <c r="D123" s="25"/>
      <c r="E123" s="25"/>
      <c r="F123" s="25"/>
      <c r="G123" s="25"/>
      <c r="H123" s="25"/>
    </row>
    <row r="124" spans="1:8" x14ac:dyDescent="0.25">
      <c r="A124" s="25"/>
      <c r="B124" s="25"/>
      <c r="C124" s="25"/>
      <c r="D124" s="25"/>
      <c r="E124" s="25"/>
      <c r="F124" s="25"/>
      <c r="G124" s="25"/>
      <c r="H124" s="25"/>
    </row>
    <row r="125" spans="1:8" x14ac:dyDescent="0.25">
      <c r="A125" s="25"/>
      <c r="B125" s="25"/>
      <c r="C125" s="25"/>
      <c r="D125" s="25"/>
      <c r="E125" s="25"/>
      <c r="F125" s="25"/>
      <c r="G125" s="25"/>
      <c r="H125" s="25"/>
    </row>
    <row r="126" spans="1:8" x14ac:dyDescent="0.25">
      <c r="A126" s="25"/>
      <c r="B126" s="25"/>
      <c r="C126" s="25"/>
      <c r="D126" s="25"/>
      <c r="E126" s="25"/>
      <c r="F126" s="25"/>
      <c r="G126" s="25"/>
      <c r="H126" s="25"/>
    </row>
    <row r="127" spans="1:8" x14ac:dyDescent="0.25">
      <c r="A127" s="25"/>
      <c r="B127" s="25"/>
      <c r="C127" s="25"/>
      <c r="D127" s="25"/>
      <c r="E127" s="25"/>
      <c r="F127" s="25"/>
      <c r="G127" s="25"/>
      <c r="H127" s="25"/>
    </row>
    <row r="128" spans="1:8" x14ac:dyDescent="0.25">
      <c r="A128" s="25"/>
      <c r="B128" s="25"/>
      <c r="C128" s="25"/>
      <c r="D128" s="25"/>
      <c r="E128" s="25"/>
      <c r="F128" s="25"/>
      <c r="G128" s="25"/>
      <c r="H128" s="25"/>
    </row>
    <row r="129" spans="1:8" x14ac:dyDescent="0.25">
      <c r="A129" s="25"/>
      <c r="B129" s="25"/>
      <c r="C129" s="25"/>
      <c r="D129" s="25"/>
      <c r="E129" s="25"/>
      <c r="F129" s="25"/>
      <c r="G129" s="25"/>
      <c r="H129" s="25"/>
    </row>
    <row r="130" spans="1:8" x14ac:dyDescent="0.25">
      <c r="A130" s="25"/>
      <c r="B130" s="25"/>
      <c r="C130" s="25"/>
      <c r="D130" s="25"/>
      <c r="E130" s="25"/>
      <c r="F130" s="25"/>
      <c r="G130" s="25"/>
      <c r="H130" s="25"/>
    </row>
    <row r="131" spans="1:8" x14ac:dyDescent="0.25">
      <c r="A131" s="25"/>
      <c r="B131" s="25"/>
      <c r="C131" s="25"/>
      <c r="D131" s="25"/>
      <c r="E131" s="25"/>
      <c r="F131" s="25"/>
      <c r="G131" s="25"/>
      <c r="H131" s="25"/>
    </row>
    <row r="132" spans="1:8" x14ac:dyDescent="0.25">
      <c r="A132" s="25"/>
      <c r="B132" s="25"/>
      <c r="C132" s="25"/>
      <c r="D132" s="25"/>
      <c r="E132" s="25"/>
      <c r="F132" s="25"/>
      <c r="G132" s="25"/>
      <c r="H132" s="25"/>
    </row>
    <row r="133" spans="1:8" x14ac:dyDescent="0.25">
      <c r="A133" s="25"/>
      <c r="B133" s="25"/>
      <c r="C133" s="25"/>
      <c r="D133" s="25"/>
      <c r="E133" s="25"/>
      <c r="F133" s="25"/>
      <c r="G133" s="25"/>
      <c r="H133" s="25"/>
    </row>
    <row r="134" spans="1:8" x14ac:dyDescent="0.25">
      <c r="A134" s="25"/>
      <c r="B134" s="25"/>
      <c r="C134" s="25"/>
      <c r="D134" s="25"/>
      <c r="E134" s="25"/>
      <c r="F134" s="25"/>
      <c r="G134" s="25"/>
      <c r="H134" s="25"/>
    </row>
    <row r="135" spans="1:8" x14ac:dyDescent="0.25">
      <c r="A135" s="25"/>
      <c r="B135" s="25"/>
      <c r="C135" s="25"/>
      <c r="D135" s="25"/>
      <c r="E135" s="25"/>
      <c r="F135" s="25"/>
      <c r="G135" s="25"/>
      <c r="H135" s="25"/>
    </row>
    <row r="136" spans="1:8" x14ac:dyDescent="0.25">
      <c r="A136" s="25"/>
      <c r="B136" s="25"/>
      <c r="C136" s="25"/>
      <c r="D136" s="25"/>
      <c r="E136" s="25"/>
      <c r="F136" s="25"/>
      <c r="G136" s="25"/>
      <c r="H136" s="25"/>
    </row>
    <row r="137" spans="1:8" x14ac:dyDescent="0.25">
      <c r="A137" s="25"/>
      <c r="B137" s="25"/>
      <c r="C137" s="25"/>
      <c r="D137" s="25"/>
      <c r="E137" s="25"/>
      <c r="F137" s="25"/>
      <c r="G137" s="25"/>
      <c r="H137" s="25"/>
    </row>
    <row r="138" spans="1:8" x14ac:dyDescent="0.25">
      <c r="A138" s="25"/>
      <c r="B138" s="25"/>
      <c r="C138" s="25"/>
      <c r="D138" s="25"/>
      <c r="E138" s="25"/>
      <c r="F138" s="25"/>
      <c r="G138" s="25"/>
      <c r="H138" s="25"/>
    </row>
    <row r="139" spans="1:8" x14ac:dyDescent="0.25">
      <c r="A139" s="25"/>
      <c r="B139" s="25"/>
      <c r="C139" s="25"/>
      <c r="D139" s="25"/>
      <c r="E139" s="25"/>
      <c r="F139" s="25"/>
      <c r="G139" s="25"/>
      <c r="H139" s="25"/>
    </row>
    <row r="140" spans="1:8" x14ac:dyDescent="0.25">
      <c r="A140" s="25"/>
      <c r="B140" s="25"/>
      <c r="C140" s="25"/>
      <c r="D140" s="25"/>
      <c r="E140" s="25"/>
      <c r="F140" s="25"/>
      <c r="G140" s="25"/>
      <c r="H140" s="25"/>
    </row>
    <row r="141" spans="1:8" x14ac:dyDescent="0.25">
      <c r="A141" s="25"/>
      <c r="B141" s="25"/>
      <c r="C141" s="25"/>
      <c r="D141" s="25"/>
      <c r="E141" s="25"/>
      <c r="F141" s="25"/>
      <c r="G141" s="25"/>
      <c r="H141" s="25"/>
    </row>
    <row r="142" spans="1:8" x14ac:dyDescent="0.25">
      <c r="A142" s="25"/>
      <c r="B142" s="25"/>
      <c r="C142" s="25"/>
      <c r="D142" s="25"/>
      <c r="E142" s="25"/>
      <c r="F142" s="25"/>
      <c r="G142" s="25"/>
      <c r="H142" s="25"/>
    </row>
    <row r="143" spans="1:8" x14ac:dyDescent="0.25">
      <c r="A143" s="25"/>
      <c r="B143" s="25"/>
      <c r="C143" s="25"/>
      <c r="D143" s="25"/>
      <c r="E143" s="25"/>
      <c r="F143" s="25"/>
      <c r="G143" s="25"/>
      <c r="H143" s="25"/>
    </row>
    <row r="144" spans="1:8" x14ac:dyDescent="0.25">
      <c r="A144" s="25"/>
      <c r="B144" s="25"/>
      <c r="C144" s="25"/>
      <c r="D144" s="25"/>
      <c r="E144" s="25"/>
      <c r="F144" s="25"/>
      <c r="G144" s="25"/>
      <c r="H144" s="25"/>
    </row>
    <row r="145" spans="1:8" x14ac:dyDescent="0.25">
      <c r="A145" s="25"/>
      <c r="B145" s="25"/>
      <c r="C145" s="25"/>
      <c r="D145" s="25"/>
      <c r="E145" s="25"/>
      <c r="F145" s="25"/>
      <c r="G145" s="25"/>
      <c r="H145" s="25"/>
    </row>
    <row r="146" spans="1:8" x14ac:dyDescent="0.25">
      <c r="A146" s="25"/>
      <c r="B146" s="25"/>
      <c r="C146" s="25"/>
      <c r="D146" s="25"/>
      <c r="E146" s="25"/>
      <c r="F146" s="25"/>
      <c r="G146" s="25"/>
      <c r="H146" s="25"/>
    </row>
    <row r="147" spans="1:8" x14ac:dyDescent="0.25">
      <c r="A147" s="25"/>
      <c r="B147" s="25"/>
      <c r="C147" s="25"/>
      <c r="D147" s="25"/>
      <c r="E147" s="25"/>
      <c r="F147" s="25"/>
      <c r="G147" s="25"/>
      <c r="H147" s="25"/>
    </row>
    <row r="148" spans="1:8" x14ac:dyDescent="0.25">
      <c r="A148" s="25"/>
      <c r="B148" s="25"/>
      <c r="C148" s="25"/>
      <c r="D148" s="25"/>
      <c r="E148" s="25"/>
      <c r="F148" s="25"/>
      <c r="G148" s="25"/>
      <c r="H148" s="25"/>
    </row>
    <row r="149" spans="1:8" x14ac:dyDescent="0.25">
      <c r="A149" s="25"/>
      <c r="B149" s="25"/>
      <c r="C149" s="25"/>
      <c r="D149" s="25"/>
      <c r="E149" s="25"/>
      <c r="F149" s="25"/>
      <c r="G149" s="25"/>
      <c r="H149" s="25"/>
    </row>
    <row r="150" spans="1:8" x14ac:dyDescent="0.25">
      <c r="A150" s="25"/>
      <c r="B150" s="25"/>
      <c r="C150" s="25"/>
      <c r="D150" s="25"/>
      <c r="E150" s="25"/>
      <c r="F150" s="25"/>
      <c r="G150" s="25"/>
      <c r="H150" s="25"/>
    </row>
    <row r="151" spans="1:8" x14ac:dyDescent="0.25">
      <c r="A151" s="25"/>
      <c r="B151" s="25"/>
      <c r="C151" s="25"/>
      <c r="D151" s="25"/>
      <c r="E151" s="25"/>
      <c r="F151" s="25"/>
      <c r="G151" s="25"/>
      <c r="H151" s="25"/>
    </row>
    <row r="152" spans="1:8" x14ac:dyDescent="0.25">
      <c r="A152" s="25"/>
      <c r="B152" s="25"/>
      <c r="C152" s="25"/>
      <c r="D152" s="25"/>
      <c r="E152" s="25"/>
      <c r="F152" s="25"/>
      <c r="G152" s="25"/>
      <c r="H152" s="25"/>
    </row>
    <row r="153" spans="1:8" x14ac:dyDescent="0.25">
      <c r="A153" s="25"/>
      <c r="B153" s="25"/>
      <c r="C153" s="25"/>
      <c r="D153" s="25"/>
      <c r="E153" s="25"/>
      <c r="F153" s="25"/>
      <c r="G153" s="25"/>
      <c r="H153" s="25"/>
    </row>
    <row r="154" spans="1:8" x14ac:dyDescent="0.25">
      <c r="A154" s="25"/>
      <c r="B154" s="25"/>
      <c r="C154" s="25"/>
      <c r="D154" s="25"/>
      <c r="E154" s="25"/>
      <c r="F154" s="25"/>
      <c r="G154" s="25"/>
      <c r="H154" s="25"/>
    </row>
    <row r="155" spans="1:8" x14ac:dyDescent="0.25">
      <c r="A155" s="25"/>
      <c r="B155" s="25"/>
      <c r="C155" s="25"/>
      <c r="D155" s="25"/>
      <c r="E155" s="25"/>
      <c r="F155" s="25"/>
      <c r="G155" s="25"/>
      <c r="H155" s="25"/>
    </row>
    <row r="156" spans="1:8" x14ac:dyDescent="0.25">
      <c r="A156" s="25"/>
      <c r="B156" s="25"/>
      <c r="C156" s="25"/>
      <c r="D156" s="25"/>
      <c r="E156" s="25"/>
      <c r="F156" s="25"/>
      <c r="G156" s="25"/>
      <c r="H156" s="25"/>
    </row>
    <row r="157" spans="1:8" x14ac:dyDescent="0.25">
      <c r="A157" s="25"/>
      <c r="B157" s="25"/>
      <c r="C157" s="25"/>
      <c r="D157" s="25"/>
      <c r="E157" s="25"/>
      <c r="F157" s="25"/>
      <c r="G157" s="25"/>
      <c r="H157" s="25"/>
    </row>
    <row r="158" spans="1:8" x14ac:dyDescent="0.25">
      <c r="A158" s="25"/>
      <c r="B158" s="25"/>
      <c r="C158" s="25"/>
      <c r="D158" s="25"/>
      <c r="E158" s="25"/>
      <c r="F158" s="25"/>
      <c r="G158" s="25"/>
      <c r="H158" s="25"/>
    </row>
    <row r="159" spans="1:8" x14ac:dyDescent="0.25">
      <c r="A159" s="25"/>
      <c r="B159" s="25"/>
      <c r="C159" s="25"/>
      <c r="D159" s="25"/>
      <c r="E159" s="25"/>
      <c r="F159" s="25"/>
      <c r="G159" s="25"/>
      <c r="H159" s="25"/>
    </row>
    <row r="160" spans="1:8" x14ac:dyDescent="0.25">
      <c r="A160" s="25"/>
      <c r="B160" s="25"/>
      <c r="C160" s="25"/>
      <c r="D160" s="25"/>
      <c r="E160" s="25"/>
      <c r="F160" s="25"/>
      <c r="G160" s="25"/>
      <c r="H160" s="25"/>
    </row>
    <row r="161" spans="1:8" x14ac:dyDescent="0.25">
      <c r="A161" s="25"/>
      <c r="B161" s="25"/>
      <c r="C161" s="25"/>
      <c r="D161" s="25"/>
      <c r="E161" s="25"/>
      <c r="F161" s="25"/>
      <c r="G161" s="25"/>
      <c r="H161" s="25"/>
    </row>
    <row r="162" spans="1:8" x14ac:dyDescent="0.25">
      <c r="A162" s="25"/>
      <c r="B162" s="25"/>
      <c r="C162" s="25"/>
      <c r="D162" s="25"/>
      <c r="E162" s="25"/>
      <c r="F162" s="25"/>
      <c r="G162" s="25"/>
      <c r="H162" s="25"/>
    </row>
    <row r="163" spans="1:8" x14ac:dyDescent="0.25">
      <c r="A163" s="25"/>
      <c r="B163" s="25"/>
      <c r="C163" s="25"/>
      <c r="D163" s="25"/>
      <c r="E163" s="25"/>
      <c r="F163" s="25"/>
      <c r="G163" s="25"/>
      <c r="H163" s="25"/>
    </row>
    <row r="164" spans="1:8" x14ac:dyDescent="0.25">
      <c r="A164" s="25"/>
      <c r="B164" s="25"/>
      <c r="C164" s="25"/>
      <c r="D164" s="25"/>
      <c r="E164" s="25"/>
      <c r="F164" s="25"/>
      <c r="G164" s="25"/>
      <c r="H164" s="25"/>
    </row>
  </sheetData>
  <mergeCells count="17">
    <mergeCell ref="A2:B2"/>
    <mergeCell ref="A3:B3"/>
    <mergeCell ref="A1:G1"/>
    <mergeCell ref="C2:G2"/>
    <mergeCell ref="C3:G3"/>
    <mergeCell ref="A87:G87"/>
    <mergeCell ref="C4:G4"/>
    <mergeCell ref="A5:G5"/>
    <mergeCell ref="A6:G6"/>
    <mergeCell ref="A9:B9"/>
    <mergeCell ref="A86:G86"/>
    <mergeCell ref="A19:G19"/>
    <mergeCell ref="A20:G20"/>
    <mergeCell ref="A21:G21"/>
    <mergeCell ref="A22:G22"/>
    <mergeCell ref="C11:G11"/>
    <mergeCell ref="A18:G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сумма</vt:lpstr>
      <vt:lpstr>посадки</vt:lpstr>
      <vt:lpstr>дополнения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Агадуллин</dc:creator>
  <cp:lastModifiedBy>Пользователь Windows</cp:lastModifiedBy>
  <cp:lastPrinted>2019-11-10T09:05:04Z</cp:lastPrinted>
  <dcterms:created xsi:type="dcterms:W3CDTF">2019-10-18T11:11:12Z</dcterms:created>
  <dcterms:modified xsi:type="dcterms:W3CDTF">2020-03-20T06:29:30Z</dcterms:modified>
</cp:coreProperties>
</file>