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585" windowHeight="7980" activeTab="0"/>
  </bookViews>
  <sheets>
    <sheet name="Лист1" sheetId="1" r:id="rId1"/>
  </sheets>
  <definedNames>
    <definedName name="_GoBack" localSheetId="0">'Лист1'!$B$53</definedName>
  </definedNames>
  <calcPr fullCalcOnLoad="1"/>
</workbook>
</file>

<file path=xl/sharedStrings.xml><?xml version="1.0" encoding="utf-8"?>
<sst xmlns="http://schemas.openxmlformats.org/spreadsheetml/2006/main" count="39" uniqueCount="31">
  <si>
    <t>Обоснование начальной (максимальной) цены контракта, содержащее полученные заказчиком расчеты</t>
  </si>
  <si>
    <t>Расчет начальной (максимальной) цены контракта</t>
  </si>
  <si>
    <t>Наименование</t>
  </si>
  <si>
    <t>Средняя цена, руб.</t>
  </si>
  <si>
    <t>V - коэффициент вариации, %</t>
  </si>
  <si>
    <t>Необходимое значение коэффициента вариации, %</t>
  </si>
  <si>
    <t>ИТОГО</t>
  </si>
  <si>
    <t xml:space="preserve">где: </t>
  </si>
  <si>
    <t>п/п</t>
  </si>
  <si>
    <t xml:space="preserve">  - среднее квадратичное отклонение      </t>
  </si>
  <si>
    <t>Коммерческое предложение №2</t>
  </si>
  <si>
    <r>
      <t>ц</t>
    </r>
    <r>
      <rPr>
        <i/>
        <vertAlign val="subscript"/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 xml:space="preserve"> - цена единицы товара, работы, услуги, указанная в источнике с номером i ;</t>
    </r>
  </si>
  <si>
    <r>
      <t>&lt;ц&gt;</t>
    </r>
    <r>
      <rPr>
        <sz val="10"/>
        <color indexed="8"/>
        <rFont val="Times New Roman"/>
        <family val="1"/>
      </rPr>
      <t xml:space="preserve"> - средняя арифметическая величина цены единицы товара, работы, услуги;</t>
    </r>
  </si>
  <si>
    <r>
      <t>n</t>
    </r>
    <r>
      <rPr>
        <sz val="10"/>
        <color indexed="8"/>
        <rFont val="Times New Roman"/>
        <family val="1"/>
      </rPr>
      <t xml:space="preserve"> - количество значений, используемых в расчете;</t>
    </r>
  </si>
  <si>
    <r>
      <t>НМЦК</t>
    </r>
    <r>
      <rPr>
        <i/>
        <vertAlign val="superscript"/>
        <sz val="10"/>
        <color indexed="8"/>
        <rFont val="Times New Roman"/>
        <family val="1"/>
      </rPr>
      <t>рын</t>
    </r>
    <r>
      <rPr>
        <sz val="10"/>
        <color indexed="8"/>
        <rFont val="Times New Roman"/>
        <family val="1"/>
      </rPr>
      <t xml:space="preserve">   -  НМЦК, определяемая методом сопоставимых рыночных цен (анализа рынка);</t>
    </r>
  </si>
  <si>
    <r>
      <t>v</t>
    </r>
    <r>
      <rPr>
        <sz val="10"/>
        <color indexed="8"/>
        <rFont val="Times New Roman"/>
        <family val="1"/>
      </rPr>
      <t xml:space="preserve"> - количество (объем) закупаемого товара (работы, услуги);</t>
    </r>
  </si>
  <si>
    <r>
      <t>i</t>
    </r>
    <r>
      <rPr>
        <sz val="10"/>
        <color indexed="8"/>
        <rFont val="Times New Roman"/>
        <family val="1"/>
      </rPr>
      <t xml:space="preserve"> - номер источника ценовой информации.</t>
    </r>
  </si>
  <si>
    <t>&lt;33</t>
  </si>
  <si>
    <t xml:space="preserve">Коммерческое предложение №1 </t>
  </si>
  <si>
    <t>Количество</t>
  </si>
  <si>
    <t>Ед.Измерения</t>
  </si>
  <si>
    <t>шт</t>
  </si>
  <si>
    <t>Коммерческое предложение №3</t>
  </si>
  <si>
    <t>Костюм зимний с символикой МЧС</t>
  </si>
  <si>
    <t>комплект</t>
  </si>
  <si>
    <t>Головной убор зимний с кокардой МЧС (нового образца)</t>
  </si>
  <si>
    <t xml:space="preserve">Футболка хлопчатобумажная </t>
  </si>
  <si>
    <t xml:space="preserve">Ботинки с высоким берцем </t>
  </si>
  <si>
    <t>пар</t>
  </si>
  <si>
    <t xml:space="preserve">Головной убор летний МЧС (кепи) </t>
  </si>
  <si>
    <t>Костюм летний из смешанных тканей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</si>
</sst>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vertAlign val="subscript"/>
      <sz val="10"/>
      <color indexed="8"/>
      <name val="Times New Roman"/>
      <family val="1"/>
    </font>
    <font>
      <i/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rgb="FF0000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9"/>
      <color rgb="FF000000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9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ck"/>
      <bottom style="thick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5" fillId="0" borderId="0" xfId="0" applyFont="1" applyAlignment="1">
      <alignment horizontal="justify" wrapText="1"/>
    </xf>
    <xf numFmtId="0" fontId="46" fillId="0" borderId="0" xfId="0" applyFont="1" applyAlignment="1">
      <alignment horizontal="left"/>
    </xf>
    <xf numFmtId="0" fontId="47" fillId="33" borderId="0" xfId="0" applyFont="1" applyFill="1" applyAlignment="1">
      <alignment horizontal="left"/>
    </xf>
    <xf numFmtId="0" fontId="48" fillId="0" borderId="0" xfId="0" applyFont="1" applyBorder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8" fillId="0" borderId="0" xfId="0" applyFont="1" applyAlignment="1">
      <alignment wrapText="1"/>
    </xf>
    <xf numFmtId="0" fontId="49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vertical="top" wrapText="1"/>
    </xf>
    <xf numFmtId="2" fontId="49" fillId="0" borderId="10" xfId="0" applyNumberFormat="1" applyFont="1" applyBorder="1" applyAlignment="1">
      <alignment horizontal="center" vertical="center" wrapText="1"/>
    </xf>
    <xf numFmtId="4" fontId="49" fillId="0" borderId="10" xfId="0" applyNumberFormat="1" applyFont="1" applyBorder="1" applyAlignment="1">
      <alignment horizontal="center" vertical="center" wrapText="1"/>
    </xf>
    <xf numFmtId="0" fontId="48" fillId="0" borderId="0" xfId="0" applyFont="1" applyBorder="1" applyAlignment="1">
      <alignment vertical="top" wrapText="1"/>
    </xf>
    <xf numFmtId="0" fontId="48" fillId="0" borderId="0" xfId="0" applyFont="1" applyAlignment="1">
      <alignment horizontal="center" vertical="center"/>
    </xf>
    <xf numFmtId="0" fontId="48" fillId="33" borderId="0" xfId="0" applyFont="1" applyFill="1" applyAlignment="1">
      <alignment horizontal="center" vertical="center"/>
    </xf>
    <xf numFmtId="0" fontId="47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42" applyFont="1" applyAlignment="1" applyProtection="1">
      <alignment horizontal="left"/>
      <protection/>
    </xf>
    <xf numFmtId="0" fontId="0" fillId="0" borderId="0" xfId="0" applyAlignment="1">
      <alignment/>
    </xf>
    <xf numFmtId="0" fontId="49" fillId="0" borderId="10" xfId="0" applyFont="1" applyBorder="1" applyAlignment="1">
      <alignment horizontal="center" vertical="center" wrapText="1"/>
    </xf>
    <xf numFmtId="4" fontId="50" fillId="0" borderId="10" xfId="0" applyNumberFormat="1" applyFont="1" applyBorder="1" applyAlignment="1">
      <alignment horizontal="center" vertical="center" wrapText="1"/>
    </xf>
    <xf numFmtId="3" fontId="51" fillId="0" borderId="10" xfId="0" applyNumberFormat="1" applyFont="1" applyBorder="1" applyAlignment="1">
      <alignment horizontal="center" vertical="center" wrapText="1"/>
    </xf>
    <xf numFmtId="0" fontId="52" fillId="0" borderId="0" xfId="0" applyFont="1" applyBorder="1" applyAlignment="1">
      <alignment horizontal="left"/>
    </xf>
    <xf numFmtId="0" fontId="53" fillId="0" borderId="0" xfId="0" applyFont="1" applyAlignment="1">
      <alignment horizontal="left"/>
    </xf>
    <xf numFmtId="4" fontId="51" fillId="0" borderId="11" xfId="0" applyNumberFormat="1" applyFont="1" applyBorder="1" applyAlignment="1">
      <alignment horizontal="center" vertical="center" wrapText="1"/>
    </xf>
    <xf numFmtId="4" fontId="54" fillId="0" borderId="12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/>
    </xf>
    <xf numFmtId="2" fontId="5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48" fillId="0" borderId="0" xfId="0" applyFont="1" applyAlignment="1">
      <alignment horizontal="center" vertical="top" wrapText="1"/>
    </xf>
    <xf numFmtId="0" fontId="48" fillId="0" borderId="0" xfId="0" applyFont="1" applyAlignment="1">
      <alignment horizontal="right" wrapText="1"/>
    </xf>
    <xf numFmtId="0" fontId="48" fillId="0" borderId="13" xfId="0" applyFont="1" applyBorder="1" applyAlignment="1">
      <alignment horizontal="center" vertical="top" wrapText="1"/>
    </xf>
    <xf numFmtId="0" fontId="55" fillId="0" borderId="0" xfId="0" applyFont="1" applyAlignment="1">
      <alignment horizontal="left" wrapText="1"/>
    </xf>
    <xf numFmtId="0" fontId="53" fillId="0" borderId="0" xfId="0" applyFont="1" applyAlignment="1">
      <alignment horizontal="left"/>
    </xf>
    <xf numFmtId="0" fontId="32" fillId="0" borderId="0" xfId="42" applyAlignment="1" applyProtection="1">
      <alignment horizontal="left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4.wmf" /><Relationship Id="rId3" Type="http://schemas.openxmlformats.org/officeDocument/2006/relationships/image" Target="../media/image5.emf" /><Relationship Id="rId4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3.wmf" /><Relationship Id="rId3" Type="http://schemas.openxmlformats.org/officeDocument/2006/relationships/image" Target="../media/image1.wmf" /><Relationship Id="rId4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104775</xdr:colOff>
      <xdr:row>3</xdr:row>
      <xdr:rowOff>76200</xdr:rowOff>
    </xdr:from>
    <xdr:to>
      <xdr:col>11</xdr:col>
      <xdr:colOff>809625</xdr:colOff>
      <xdr:row>3</xdr:row>
      <xdr:rowOff>561975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0100" y="781050"/>
          <a:ext cx="704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3</xdr:row>
      <xdr:rowOff>0</xdr:rowOff>
    </xdr:from>
    <xdr:to>
      <xdr:col>8</xdr:col>
      <xdr:colOff>104775</xdr:colOff>
      <xdr:row>3</xdr:row>
      <xdr:rowOff>104775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24525" y="70485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19050</xdr:colOff>
      <xdr:row>3</xdr:row>
      <xdr:rowOff>419100</xdr:rowOff>
    </xdr:from>
    <xdr:to>
      <xdr:col>8</xdr:col>
      <xdr:colOff>1038225</xdr:colOff>
      <xdr:row>3</xdr:row>
      <xdr:rowOff>866775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43575" y="1123950"/>
          <a:ext cx="10191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3</xdr:row>
      <xdr:rowOff>504825</xdr:rowOff>
    </xdr:from>
    <xdr:to>
      <xdr:col>10</xdr:col>
      <xdr:colOff>0</xdr:colOff>
      <xdr:row>3</xdr:row>
      <xdr:rowOff>847725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0375" y="1209675"/>
          <a:ext cx="6953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104775</xdr:colOff>
      <xdr:row>3</xdr:row>
      <xdr:rowOff>76200</xdr:rowOff>
    </xdr:from>
    <xdr:to>
      <xdr:col>11</xdr:col>
      <xdr:colOff>809625</xdr:colOff>
      <xdr:row>3</xdr:row>
      <xdr:rowOff>561975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0100" y="781050"/>
          <a:ext cx="704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3</xdr:row>
      <xdr:rowOff>0</xdr:rowOff>
    </xdr:from>
    <xdr:to>
      <xdr:col>8</xdr:col>
      <xdr:colOff>104775</xdr:colOff>
      <xdr:row>3</xdr:row>
      <xdr:rowOff>104775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24525" y="70485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19050</xdr:colOff>
      <xdr:row>3</xdr:row>
      <xdr:rowOff>419100</xdr:rowOff>
    </xdr:from>
    <xdr:to>
      <xdr:col>8</xdr:col>
      <xdr:colOff>1038225</xdr:colOff>
      <xdr:row>3</xdr:row>
      <xdr:rowOff>866775</xdr:rowOff>
    </xdr:to>
    <xdr:pic>
      <xdr:nvPicPr>
        <xdr:cNvPr id="7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43575" y="1123950"/>
          <a:ext cx="10191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3</xdr:row>
      <xdr:rowOff>504825</xdr:rowOff>
    </xdr:from>
    <xdr:to>
      <xdr:col>10</xdr:col>
      <xdr:colOff>0</xdr:colOff>
      <xdr:row>3</xdr:row>
      <xdr:rowOff>847725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0375" y="1209675"/>
          <a:ext cx="6953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104775</xdr:colOff>
      <xdr:row>3</xdr:row>
      <xdr:rowOff>76200</xdr:rowOff>
    </xdr:from>
    <xdr:to>
      <xdr:col>11</xdr:col>
      <xdr:colOff>809625</xdr:colOff>
      <xdr:row>3</xdr:row>
      <xdr:rowOff>561975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0100" y="781050"/>
          <a:ext cx="704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3</xdr:row>
      <xdr:rowOff>0</xdr:rowOff>
    </xdr:from>
    <xdr:to>
      <xdr:col>8</xdr:col>
      <xdr:colOff>104775</xdr:colOff>
      <xdr:row>3</xdr:row>
      <xdr:rowOff>104775</xdr:rowOff>
    </xdr:to>
    <xdr:pic>
      <xdr:nvPicPr>
        <xdr:cNvPr id="10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24525" y="70485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19050</xdr:colOff>
      <xdr:row>3</xdr:row>
      <xdr:rowOff>419100</xdr:rowOff>
    </xdr:from>
    <xdr:to>
      <xdr:col>8</xdr:col>
      <xdr:colOff>1038225</xdr:colOff>
      <xdr:row>3</xdr:row>
      <xdr:rowOff>866775</xdr:rowOff>
    </xdr:to>
    <xdr:pic>
      <xdr:nvPicPr>
        <xdr:cNvPr id="11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43575" y="1123950"/>
          <a:ext cx="10191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3</xdr:row>
      <xdr:rowOff>504825</xdr:rowOff>
    </xdr:from>
    <xdr:to>
      <xdr:col>10</xdr:col>
      <xdr:colOff>0</xdr:colOff>
      <xdr:row>3</xdr:row>
      <xdr:rowOff>847725</xdr:rowOff>
    </xdr:to>
    <xdr:pic>
      <xdr:nvPicPr>
        <xdr:cNvPr id="12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0375" y="1209675"/>
          <a:ext cx="6953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PageLayoutView="0" workbookViewId="0" topLeftCell="A5">
      <selection activeCell="G5" sqref="G5"/>
    </sheetView>
  </sheetViews>
  <sheetFormatPr defaultColWidth="9.140625" defaultRowHeight="15"/>
  <cols>
    <col min="1" max="1" width="3.421875" style="15" customWidth="1"/>
    <col min="2" max="2" width="25.00390625" style="15" customWidth="1"/>
    <col min="3" max="3" width="8.00390625" style="15" customWidth="1"/>
    <col min="4" max="4" width="6.28125" style="15" customWidth="1"/>
    <col min="5" max="5" width="9.8515625" style="15" customWidth="1"/>
    <col min="6" max="6" width="9.00390625" style="15" customWidth="1"/>
    <col min="7" max="7" width="9.00390625" style="26" customWidth="1"/>
    <col min="8" max="8" width="15.28125" style="15" customWidth="1"/>
    <col min="9" max="9" width="15.57421875" style="15" customWidth="1"/>
    <col min="10" max="10" width="11.140625" style="15" customWidth="1"/>
    <col min="11" max="11" width="12.140625" style="15" customWidth="1"/>
    <col min="12" max="12" width="12.28125" style="15" customWidth="1"/>
    <col min="13" max="16384" width="9.140625" style="15" customWidth="1"/>
  </cols>
  <sheetData>
    <row r="1" spans="1:12" ht="1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6"/>
    </row>
    <row r="2" spans="1:12" ht="15" customHeight="1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5"/>
    </row>
    <row r="3" spans="1:12" ht="25.5" customHeight="1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11"/>
    </row>
    <row r="4" spans="1:13" ht="74.25" customHeight="1">
      <c r="A4" s="7" t="s">
        <v>8</v>
      </c>
      <c r="B4" s="7" t="s">
        <v>2</v>
      </c>
      <c r="C4" s="7" t="s">
        <v>20</v>
      </c>
      <c r="D4" s="7" t="s">
        <v>19</v>
      </c>
      <c r="E4" s="7" t="s">
        <v>18</v>
      </c>
      <c r="F4" s="7" t="s">
        <v>10</v>
      </c>
      <c r="G4" s="7" t="s">
        <v>22</v>
      </c>
      <c r="H4" s="7" t="s">
        <v>3</v>
      </c>
      <c r="I4" s="8" t="s">
        <v>9</v>
      </c>
      <c r="J4" s="8" t="s">
        <v>4</v>
      </c>
      <c r="K4" s="8" t="s">
        <v>5</v>
      </c>
      <c r="L4" s="8"/>
      <c r="M4" s="4"/>
    </row>
    <row r="5" spans="1:13" s="27" customFormat="1" ht="74.25" customHeight="1">
      <c r="A5" s="7">
        <v>1</v>
      </c>
      <c r="B5" s="7" t="s">
        <v>30</v>
      </c>
      <c r="C5" s="18" t="s">
        <v>24</v>
      </c>
      <c r="D5" s="7">
        <v>36</v>
      </c>
      <c r="E5" s="7">
        <v>4320</v>
      </c>
      <c r="F5" s="7">
        <v>4300</v>
      </c>
      <c r="G5" s="7">
        <v>4200</v>
      </c>
      <c r="H5" s="19">
        <f aca="true" t="shared" si="0" ref="H5:H10">ROUND(AVERAGE(E5,F5,G5),2)</f>
        <v>4273.33</v>
      </c>
      <c r="I5" s="10">
        <f aca="true" t="shared" si="1" ref="I5:I10">STDEV(E5,F5,H5,)</f>
        <v>2148.973372463776</v>
      </c>
      <c r="J5" s="9">
        <f aca="true" t="shared" si="2" ref="J5:J10">I5/H5*100</f>
        <v>50.28802766142039</v>
      </c>
      <c r="K5" s="9" t="s">
        <v>17</v>
      </c>
      <c r="L5" s="10">
        <f aca="true" t="shared" si="3" ref="L5:L10">H5*D5</f>
        <v>153839.88</v>
      </c>
      <c r="M5" s="4"/>
    </row>
    <row r="6" spans="1:13" s="27" customFormat="1" ht="74.25" customHeight="1">
      <c r="A6" s="7">
        <v>2</v>
      </c>
      <c r="B6" s="7" t="s">
        <v>23</v>
      </c>
      <c r="C6" s="18" t="s">
        <v>24</v>
      </c>
      <c r="D6" s="7">
        <v>5</v>
      </c>
      <c r="E6" s="7">
        <v>7200</v>
      </c>
      <c r="F6" s="7">
        <v>7250</v>
      </c>
      <c r="G6" s="7">
        <v>7300</v>
      </c>
      <c r="H6" s="19">
        <f t="shared" si="0"/>
        <v>7250</v>
      </c>
      <c r="I6" s="10">
        <f t="shared" si="1"/>
        <v>3616.7434707666694</v>
      </c>
      <c r="J6" s="9">
        <f t="shared" si="2"/>
        <v>49.88611683816095</v>
      </c>
      <c r="K6" s="9" t="s">
        <v>17</v>
      </c>
      <c r="L6" s="10">
        <f t="shared" si="3"/>
        <v>36250</v>
      </c>
      <c r="M6" s="4"/>
    </row>
    <row r="7" spans="1:13" s="27" customFormat="1" ht="74.25" customHeight="1">
      <c r="A7" s="7">
        <v>3</v>
      </c>
      <c r="B7" s="7" t="s">
        <v>25</v>
      </c>
      <c r="C7" s="18" t="s">
        <v>21</v>
      </c>
      <c r="D7" s="7">
        <v>15</v>
      </c>
      <c r="E7" s="7">
        <v>1510</v>
      </c>
      <c r="F7" s="7">
        <v>1500</v>
      </c>
      <c r="G7" s="7">
        <v>1400</v>
      </c>
      <c r="H7" s="19">
        <f t="shared" si="0"/>
        <v>1470</v>
      </c>
      <c r="I7" s="10">
        <f t="shared" si="1"/>
        <v>746.8600939935136</v>
      </c>
      <c r="J7" s="9">
        <f t="shared" si="2"/>
        <v>50.80680911520501</v>
      </c>
      <c r="K7" s="9" t="s">
        <v>17</v>
      </c>
      <c r="L7" s="10">
        <f t="shared" si="3"/>
        <v>22050</v>
      </c>
      <c r="M7" s="4"/>
    </row>
    <row r="8" spans="1:13" s="27" customFormat="1" ht="74.25" customHeight="1">
      <c r="A8" s="7">
        <v>4</v>
      </c>
      <c r="B8" s="7" t="s">
        <v>26</v>
      </c>
      <c r="C8" s="18" t="s">
        <v>21</v>
      </c>
      <c r="D8" s="7">
        <v>101</v>
      </c>
      <c r="E8" s="7">
        <v>335</v>
      </c>
      <c r="F8" s="7">
        <v>330</v>
      </c>
      <c r="G8" s="7">
        <v>330</v>
      </c>
      <c r="H8" s="19">
        <f t="shared" si="0"/>
        <v>331.67</v>
      </c>
      <c r="I8" s="10">
        <f t="shared" si="1"/>
        <v>166.12466872302056</v>
      </c>
      <c r="J8" s="9">
        <f t="shared" si="2"/>
        <v>50.08733642567026</v>
      </c>
      <c r="K8" s="9" t="s">
        <v>17</v>
      </c>
      <c r="L8" s="10">
        <f t="shared" si="3"/>
        <v>33498.67</v>
      </c>
      <c r="M8" s="4"/>
    </row>
    <row r="9" spans="1:13" s="27" customFormat="1" ht="74.25" customHeight="1">
      <c r="A9" s="7">
        <v>5</v>
      </c>
      <c r="B9" s="7" t="s">
        <v>27</v>
      </c>
      <c r="C9" s="18" t="s">
        <v>28</v>
      </c>
      <c r="D9" s="7">
        <v>11</v>
      </c>
      <c r="E9" s="7">
        <v>2550</v>
      </c>
      <c r="F9" s="7">
        <v>2450</v>
      </c>
      <c r="G9" s="7">
        <v>2300</v>
      </c>
      <c r="H9" s="19">
        <f t="shared" si="0"/>
        <v>2433.33</v>
      </c>
      <c r="I9" s="10">
        <f t="shared" si="1"/>
        <v>1239.9591615150075</v>
      </c>
      <c r="J9" s="9">
        <f t="shared" si="2"/>
        <v>50.957295620199794</v>
      </c>
      <c r="K9" s="9" t="s">
        <v>17</v>
      </c>
      <c r="L9" s="10">
        <f t="shared" si="3"/>
        <v>26766.629999999997</v>
      </c>
      <c r="M9" s="4"/>
    </row>
    <row r="10" spans="1:13" s="27" customFormat="1" ht="74.25" customHeight="1" thickBot="1">
      <c r="A10" s="7">
        <v>6</v>
      </c>
      <c r="B10" s="7" t="s">
        <v>29</v>
      </c>
      <c r="C10" s="18" t="s">
        <v>21</v>
      </c>
      <c r="D10" s="7">
        <v>10</v>
      </c>
      <c r="E10" s="7">
        <v>750</v>
      </c>
      <c r="F10" s="7">
        <v>700</v>
      </c>
      <c r="G10" s="7">
        <v>680</v>
      </c>
      <c r="H10" s="19">
        <f t="shared" si="0"/>
        <v>710</v>
      </c>
      <c r="I10" s="10">
        <f t="shared" si="1"/>
        <v>360.647565729573</v>
      </c>
      <c r="J10" s="9">
        <f t="shared" si="2"/>
        <v>50.7954317928976</v>
      </c>
      <c r="K10" s="9" t="s">
        <v>17</v>
      </c>
      <c r="L10" s="10">
        <f t="shared" si="3"/>
        <v>7100</v>
      </c>
      <c r="M10" s="4"/>
    </row>
    <row r="11" spans="1:12" ht="15" customHeight="1" thickBot="1" thickTop="1">
      <c r="A11" s="28" t="s">
        <v>6</v>
      </c>
      <c r="B11" s="28"/>
      <c r="C11" s="20"/>
      <c r="D11" s="28"/>
      <c r="E11" s="28"/>
      <c r="F11" s="28"/>
      <c r="G11" s="28"/>
      <c r="H11" s="28"/>
      <c r="I11" s="28"/>
      <c r="J11" s="28"/>
      <c r="K11" s="23"/>
      <c r="L11" s="24">
        <f>SUM(L5:L10)</f>
        <v>279505.18</v>
      </c>
    </row>
    <row r="12" spans="2:12" ht="16.5" thickTop="1">
      <c r="B12" s="21" t="s">
        <v>7</v>
      </c>
      <c r="C12" s="21"/>
      <c r="D12" s="21"/>
      <c r="E12" s="21"/>
      <c r="F12" s="21"/>
      <c r="G12" s="21"/>
      <c r="H12" s="21"/>
      <c r="I12" s="21"/>
      <c r="J12" s="21"/>
      <c r="K12" s="21"/>
      <c r="L12" s="1"/>
    </row>
    <row r="13" spans="1:12" ht="15.75">
      <c r="A13" s="2"/>
      <c r="B13" s="34" t="s">
        <v>11</v>
      </c>
      <c r="C13" s="34"/>
      <c r="D13" s="34"/>
      <c r="E13" s="34"/>
      <c r="F13" s="34"/>
      <c r="G13" s="34"/>
      <c r="H13" s="34"/>
      <c r="I13" s="34"/>
      <c r="J13" s="34"/>
      <c r="K13" s="34"/>
      <c r="L13" s="1"/>
    </row>
    <row r="14" spans="2:12" ht="15.75">
      <c r="B14" s="34" t="s">
        <v>12</v>
      </c>
      <c r="C14" s="34"/>
      <c r="D14" s="34"/>
      <c r="E14" s="34"/>
      <c r="F14" s="34"/>
      <c r="G14" s="34"/>
      <c r="H14" s="34"/>
      <c r="I14" s="34"/>
      <c r="J14" s="34"/>
      <c r="K14" s="34"/>
      <c r="L14" s="1"/>
    </row>
    <row r="15" spans="2:12" ht="15.75">
      <c r="B15" s="34" t="s">
        <v>13</v>
      </c>
      <c r="C15" s="34"/>
      <c r="D15" s="34"/>
      <c r="E15" s="34"/>
      <c r="F15" s="34"/>
      <c r="G15" s="34"/>
      <c r="H15" s="34"/>
      <c r="I15" s="34"/>
      <c r="J15" s="34"/>
      <c r="K15" s="34"/>
      <c r="L15" s="1"/>
    </row>
    <row r="16" spans="2:12" ht="15.75">
      <c r="B16" s="34" t="s">
        <v>14</v>
      </c>
      <c r="C16" s="34"/>
      <c r="D16" s="34"/>
      <c r="E16" s="34"/>
      <c r="F16" s="34"/>
      <c r="G16" s="34"/>
      <c r="H16" s="34"/>
      <c r="I16" s="34"/>
      <c r="J16" s="34"/>
      <c r="K16" s="34"/>
      <c r="L16" s="1"/>
    </row>
    <row r="17" spans="2:12" ht="15" customHeight="1">
      <c r="B17" s="34" t="s">
        <v>15</v>
      </c>
      <c r="C17" s="34"/>
      <c r="D17" s="34"/>
      <c r="E17" s="34"/>
      <c r="F17" s="34"/>
      <c r="G17" s="34"/>
      <c r="H17" s="34"/>
      <c r="I17" s="34"/>
      <c r="J17" s="34"/>
      <c r="K17" s="34"/>
      <c r="L17" s="1"/>
    </row>
    <row r="18" spans="2:12" ht="16.5" customHeight="1">
      <c r="B18" s="34" t="s">
        <v>16</v>
      </c>
      <c r="C18" s="34"/>
      <c r="D18" s="34"/>
      <c r="E18" s="34"/>
      <c r="F18" s="34"/>
      <c r="G18" s="34"/>
      <c r="H18" s="34"/>
      <c r="I18" s="34"/>
      <c r="J18" s="34"/>
      <c r="K18" s="34"/>
      <c r="L18" s="1"/>
    </row>
    <row r="19" spans="2:12" ht="15.75">
      <c r="B19" s="22"/>
      <c r="C19" s="22"/>
      <c r="D19" s="22"/>
      <c r="E19" s="22"/>
      <c r="F19" s="22"/>
      <c r="G19" s="25"/>
      <c r="H19" s="22"/>
      <c r="I19" s="22"/>
      <c r="J19" s="22"/>
      <c r="K19" s="22"/>
      <c r="L19" s="1"/>
    </row>
    <row r="20" spans="1:12" ht="15.75">
      <c r="A20" s="12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1"/>
    </row>
    <row r="21" spans="1:12" ht="15.75">
      <c r="A21" s="13"/>
      <c r="B21" s="17"/>
      <c r="C21" s="3"/>
      <c r="D21" s="3"/>
      <c r="E21" s="3"/>
      <c r="F21" s="3"/>
      <c r="G21" s="3"/>
      <c r="H21" s="3"/>
      <c r="I21" s="3"/>
      <c r="J21" s="3"/>
      <c r="K21" s="3"/>
      <c r="L21" s="1"/>
    </row>
    <row r="22" spans="1:12" ht="12.75" customHeight="1">
      <c r="A22" s="13"/>
      <c r="B22" s="16"/>
      <c r="C22" s="14"/>
      <c r="D22" s="14"/>
      <c r="E22" s="14"/>
      <c r="F22" s="14"/>
      <c r="G22" s="14"/>
      <c r="H22" s="14"/>
      <c r="I22" s="14"/>
      <c r="J22" s="14"/>
      <c r="K22" s="14"/>
      <c r="L22" s="1"/>
    </row>
    <row r="23" spans="1:11" ht="13.5" customHeight="1">
      <c r="A23" s="13"/>
      <c r="B23" s="35"/>
      <c r="C23" s="35"/>
      <c r="D23" s="35"/>
      <c r="E23" s="35"/>
      <c r="F23" s="35"/>
      <c r="G23" s="35"/>
      <c r="H23" s="35"/>
      <c r="I23" s="35"/>
      <c r="J23" s="35"/>
      <c r="K23" s="35"/>
    </row>
    <row r="25" spans="1:11" ht="1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</row>
  </sheetData>
  <sheetProtection/>
  <mergeCells count="14">
    <mergeCell ref="A25:K25"/>
    <mergeCell ref="B15:K15"/>
    <mergeCell ref="B16:K16"/>
    <mergeCell ref="B13:K13"/>
    <mergeCell ref="B14:K14"/>
    <mergeCell ref="B17:K17"/>
    <mergeCell ref="B18:K18"/>
    <mergeCell ref="B23:K23"/>
    <mergeCell ref="D11:J11"/>
    <mergeCell ref="B20:K20"/>
    <mergeCell ref="A2:K2"/>
    <mergeCell ref="A1:K1"/>
    <mergeCell ref="A3:K3"/>
    <mergeCell ref="A11:B1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7"/>
  <drawing r:id="rId6"/>
  <legacyDrawing r:id="rId5"/>
  <oleObjects>
    <oleObject progId="Equation.3" shapeId="1348672" r:id="rId1"/>
    <oleObject progId="Equation.3" shapeId="1348671" r:id="rId2"/>
    <oleObject progId="Equation.3" shapeId="1309030" r:id="rId3"/>
    <oleObject progId="Equation.3" shapeId="1309031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sh.elmira</dc:creator>
  <cp:keywords/>
  <dc:description/>
  <cp:lastModifiedBy>ЕТП Регион</cp:lastModifiedBy>
  <cp:lastPrinted>2014-08-21T06:40:47Z</cp:lastPrinted>
  <dcterms:created xsi:type="dcterms:W3CDTF">2014-07-02T09:07:27Z</dcterms:created>
  <dcterms:modified xsi:type="dcterms:W3CDTF">2020-07-23T07:35:31Z</dcterms:modified>
  <cp:category/>
  <cp:version/>
  <cp:contentType/>
  <cp:contentStatus/>
</cp:coreProperties>
</file>