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НМЦК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<sst xmlns="http://schemas.openxmlformats.org/spreadsheetml/2006/main" count="22" uniqueCount="22">
  <si>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</si>
  <si>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Ед. изм</t>
  </si>
  <si>
    <t>Наименование предмета контракта</t>
  </si>
  <si>
    <t>Кол-во</t>
  </si>
  <si>
    <t>Среднее квадратичное отклонение</t>
  </si>
  <si>
    <t xml:space="preserve">Средняя арифметическая цена за единицу     &lt;ц&gt; </t>
  </si>
  <si>
    <t>Обоснование начальной (максимальной) цены контракта</t>
  </si>
  <si>
    <t>НМЦК, определенная методом сопоставимых рыночных цен (анализа рынка)*</t>
  </si>
  <si>
    <t>Цена за единицу изм. (руб.)</t>
  </si>
  <si>
    <t>Цена за единицу изм. с округлением (вниз) до сотых долей после запятой (руб.)</t>
  </si>
  <si>
    <t>НМЦК с учетом округления цены за единицу (руб.)**</t>
  </si>
  <si>
    <t>Однородность совокупности значений выявленных цен, используемых в расчете НМЦК**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</si>
  <si>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</si>
  <si>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r>
      <rPr>
        <b/>
        <sz val="12"/>
        <color indexed="8"/>
        <rFont val="Times New Roman"/>
        <family val="1"/>
      </rPr>
      <t>Расчет НМЦК по формуле</t>
    </r>
    <r>
      <rPr>
        <sz val="12"/>
        <color indexed="8"/>
        <rFont val="Times New Roman"/>
        <family val="1"/>
      </rPr>
      <t xml:space="preserve">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</si>
  <si>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В результате проведенного расчета Н(М)ЦК контракта составила, руб.:</t>
  </si>
  <si>
    <t>шт.</t>
  </si>
  <si>
    <t xml:space="preserve"> Приложение № 3 Обоснование НМЦК к документации об электронном аукционе</t>
  </si>
  <si>
    <t>УАЗ Пикап с автоматической коробкой передач</t>
  </si>
  <si>
    <t xml:space="preserve">Поставка автомобиля УАЗ Пикап, комплектация СТАТУС, с автоматической коробкой передач </t>
  </si>
  <si>
    <t>Коммерческое предложение б/н от 16.07.2020 г.</t>
  </si>
  <si>
    <t>Коммерческое предложение б/н от 21.07.2020 г.</t>
  </si>
  <si>
    <t>Коммерческое предложение б/н от 22.07.2020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</si>
</sst>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left" wrapText="1"/>
    </xf>
    <xf numFmtId="0" fontId="46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170" fontId="6" fillId="0" borderId="10" xfId="43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right" vertical="center" wrapText="1"/>
    </xf>
    <xf numFmtId="0" fontId="45" fillId="0" borderId="0" xfId="0" applyFont="1" applyAlignment="1">
      <alignment horizontal="right" wrapText="1"/>
    </xf>
    <xf numFmtId="0" fontId="45" fillId="0" borderId="17" xfId="0" applyFont="1" applyBorder="1" applyAlignment="1">
      <alignment horizontal="right" wrapText="1"/>
    </xf>
    <xf numFmtId="0" fontId="45" fillId="0" borderId="0" xfId="0" applyFont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952500</xdr:rowOff>
    </xdr:from>
    <xdr:to>
      <xdr:col>8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238375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</xdr:row>
      <xdr:rowOff>1238250</xdr:rowOff>
    </xdr:from>
    <xdr:to>
      <xdr:col>8</xdr:col>
      <xdr:colOff>457200</xdr:colOff>
      <xdr:row>3</xdr:row>
      <xdr:rowOff>1466850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25241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3</xdr:row>
      <xdr:rowOff>952500</xdr:rowOff>
    </xdr:from>
    <xdr:to>
      <xdr:col>8</xdr:col>
      <xdr:colOff>0</xdr:colOff>
      <xdr:row>3</xdr:row>
      <xdr:rowOff>1304925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238375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</xdr:row>
      <xdr:rowOff>1238250</xdr:rowOff>
    </xdr:from>
    <xdr:to>
      <xdr:col>8</xdr:col>
      <xdr:colOff>457200</xdr:colOff>
      <xdr:row>3</xdr:row>
      <xdr:rowOff>1466850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25241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</xdr:row>
      <xdr:rowOff>1333500</xdr:rowOff>
    </xdr:from>
    <xdr:to>
      <xdr:col>10</xdr:col>
      <xdr:colOff>9525</xdr:colOff>
      <xdr:row>3</xdr:row>
      <xdr:rowOff>1685925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2619375"/>
          <a:ext cx="93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7600" y="220980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3</xdr:row>
      <xdr:rowOff>2047875</xdr:rowOff>
    </xdr:from>
    <xdr:to>
      <xdr:col>10</xdr:col>
      <xdr:colOff>1600200</xdr:colOff>
      <xdr:row>3</xdr:row>
      <xdr:rowOff>2400300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44050" y="333375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3</xdr:row>
      <xdr:rowOff>1771650</xdr:rowOff>
    </xdr:from>
    <xdr:to>
      <xdr:col>10</xdr:col>
      <xdr:colOff>485775</xdr:colOff>
      <xdr:row>3</xdr:row>
      <xdr:rowOff>2000250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30575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tabSelected="1" zoomScalePageLayoutView="0" workbookViewId="0" topLeftCell="A1">
      <selection activeCell="A5" sqref="A5:N5"/>
    </sheetView>
  </sheetViews>
  <sheetFormatPr defaultColWidth="9.140625" defaultRowHeight="33.75" customHeight="1"/>
  <cols>
    <col min="1" max="1" width="3.140625" style="2" customWidth="1"/>
    <col min="2" max="2" width="36.28125" style="2" customWidth="1"/>
    <col min="3" max="3" width="5.8515625" style="2" customWidth="1"/>
    <col min="4" max="4" width="6.8515625" style="2" customWidth="1"/>
    <col min="5" max="6" width="14.7109375" style="2" customWidth="1"/>
    <col min="7" max="7" width="14.57421875" style="2" customWidth="1"/>
    <col min="8" max="8" width="15.57421875" style="2" customWidth="1"/>
    <col min="9" max="9" width="15.421875" style="2" customWidth="1"/>
    <col min="10" max="10" width="14.28125" style="2" customWidth="1"/>
    <col min="11" max="11" width="28.00390625" style="2" customWidth="1"/>
    <col min="12" max="12" width="13.57421875" style="2" customWidth="1"/>
    <col min="13" max="13" width="12.140625" style="2" bestFit="1" customWidth="1"/>
    <col min="14" max="14" width="16.8515625" style="2" customWidth="1"/>
    <col min="15" max="16384" width="9.140625" style="2" customWidth="1"/>
  </cols>
  <sheetData>
    <row r="1" spans="2:29" ht="33.75" customHeight="1">
      <c r="B1" s="3"/>
      <c r="C1" s="3"/>
      <c r="K1" s="4"/>
      <c r="M1" s="33" t="s">
        <v>16</v>
      </c>
      <c r="N1" s="34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6"/>
    </row>
    <row r="2" spans="1:29" ht="33.75" customHeight="1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  <c r="K2" s="38"/>
      <c r="M2" s="35"/>
      <c r="N2" s="3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14" ht="33.75" customHeight="1">
      <c r="A3" s="41" t="s">
        <v>0</v>
      </c>
      <c r="B3" s="25" t="s">
        <v>2</v>
      </c>
      <c r="C3" s="25" t="s">
        <v>1</v>
      </c>
      <c r="D3" s="25" t="s">
        <v>3</v>
      </c>
      <c r="E3" s="39"/>
      <c r="F3" s="39"/>
      <c r="G3" s="39"/>
      <c r="H3" s="40" t="s">
        <v>11</v>
      </c>
      <c r="I3" s="40"/>
      <c r="J3" s="40"/>
      <c r="K3" s="29" t="s">
        <v>7</v>
      </c>
      <c r="L3" s="30"/>
      <c r="M3" s="30"/>
      <c r="N3" s="31"/>
    </row>
    <row r="4" spans="1:14" ht="211.5" customHeight="1">
      <c r="A4" s="41"/>
      <c r="B4" s="25"/>
      <c r="C4" s="25"/>
      <c r="D4" s="25"/>
      <c r="E4" s="7" t="s">
        <v>19</v>
      </c>
      <c r="F4" s="7" t="s">
        <v>20</v>
      </c>
      <c r="G4" s="8" t="s">
        <v>21</v>
      </c>
      <c r="H4" s="7" t="s">
        <v>5</v>
      </c>
      <c r="I4" s="7" t="s">
        <v>4</v>
      </c>
      <c r="J4" s="9" t="s">
        <v>12</v>
      </c>
      <c r="K4" s="10" t="s">
        <v>13</v>
      </c>
      <c r="L4" s="11" t="s">
        <v>8</v>
      </c>
      <c r="M4" s="11" t="s">
        <v>9</v>
      </c>
      <c r="N4" s="11" t="s">
        <v>10</v>
      </c>
    </row>
    <row r="5" spans="1:14" s="12" customFormat="1" ht="33.75" customHeight="1">
      <c r="A5" s="26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1:14" s="12" customFormat="1" ht="54" customHeight="1">
      <c r="A6" s="13">
        <v>1</v>
      </c>
      <c r="B6" s="14" t="s">
        <v>17</v>
      </c>
      <c r="C6" s="1" t="s">
        <v>15</v>
      </c>
      <c r="D6" s="14">
        <v>1</v>
      </c>
      <c r="E6" s="18">
        <v>1770800</v>
      </c>
      <c r="F6" s="18">
        <v>1723000</v>
      </c>
      <c r="G6" s="18">
        <v>1750000</v>
      </c>
      <c r="H6" s="19">
        <f>AVERAGE(E6:G6)</f>
        <v>1747933.3333333333</v>
      </c>
      <c r="I6" s="20">
        <f>SQRT(((SUM((POWER(E6-H6,2)),(POWER(F6-H6,2)),(POWER(G6-H6,2)),)/(COLUMNS(E6:G6)-1))))</f>
        <v>23966.921649084044</v>
      </c>
      <c r="J6" s="20">
        <f>I6/H6*100</f>
        <v>1.371157651841263</v>
      </c>
      <c r="K6" s="21">
        <f>((D6/3)*(SUM(E6:G6)))</f>
        <v>1747933.3333333333</v>
      </c>
      <c r="L6" s="23">
        <f>K6/D6</f>
        <v>1747933.3333333333</v>
      </c>
      <c r="M6" s="21">
        <f>ROUND(L6,2)</f>
        <v>1747933.33</v>
      </c>
      <c r="N6" s="24">
        <f>M6*D6</f>
        <v>1747933.33</v>
      </c>
    </row>
    <row r="7" spans="1:14" ht="33.75" customHeight="1">
      <c r="A7" s="15" t="s">
        <v>14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7"/>
      <c r="N7" s="22">
        <f>SUM(N6:N6)</f>
        <v>1747933.33</v>
      </c>
    </row>
    <row r="8" spans="1:11" ht="33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11" spans="1:15" ht="33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</sheetData>
  <sheetProtection/>
  <mergeCells count="12">
    <mergeCell ref="M1:N2"/>
    <mergeCell ref="A8:K8"/>
    <mergeCell ref="A2:K2"/>
    <mergeCell ref="E3:G3"/>
    <mergeCell ref="H3:J3"/>
    <mergeCell ref="A3:A4"/>
    <mergeCell ref="B3:B4"/>
    <mergeCell ref="C3:C4"/>
    <mergeCell ref="A5:N5"/>
    <mergeCell ref="D3:D4"/>
    <mergeCell ref="K3:N3"/>
    <mergeCell ref="A11:O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Вадим В. Максименко</cp:lastModifiedBy>
  <cp:lastPrinted>2019-02-06T09:23:48Z</cp:lastPrinted>
  <dcterms:created xsi:type="dcterms:W3CDTF">2014-01-15T18:15:09Z</dcterms:created>
  <dcterms:modified xsi:type="dcterms:W3CDTF">2020-07-23T07:17:18Z</dcterms:modified>
  <cp:category/>
  <cp:version/>
  <cp:contentType/>
  <cp:contentStatus/>
</cp:coreProperties>
</file>