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Лист1" sheetId="1" r:id="rId1"/>
    <sheet name="Лист2" sheetId="2" r:id="rId2"/>
    <sheet name="Лист3" sheetId="3" r:id="rId3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<sst xmlns="http://schemas.openxmlformats.org/spreadsheetml/2006/main" count="23" uniqueCount="23">
  <si>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№</t>
  </si>
  <si>
    <t>Ед. изм</t>
  </si>
  <si>
    <r>
      <t xml:space="preserve">коэффициент вариации цен V (%)           </t>
    </r>
    <r>
      <rPr>
        <i/>
        <sz val="8"/>
        <color indexed="8"/>
        <rFont val="Times New Roman"/>
        <family val="1"/>
      </rPr>
      <t xml:space="preserve">         (не должен превышать 33%) </t>
    </r>
  </si>
  <si>
    <t>Совокупность значений</t>
  </si>
  <si>
    <t>Цена за единицу c учетом округления (руб.)</t>
  </si>
  <si>
    <t>Однородность совокупности значений выявленных цен, используемых в расчете Н(М)ЦК</t>
  </si>
  <si>
    <t>Коммерческие предложения (руб.)</t>
  </si>
  <si>
    <t>Объем</t>
  </si>
  <si>
    <t>Среднее квадратичное отклонение  с учетом округления (руб.)</t>
  </si>
  <si>
    <r>
      <rPr>
        <b/>
        <sz val="8"/>
        <color indexed="8"/>
        <rFont val="Times New Roman"/>
        <family val="1"/>
      </rPr>
      <t>Расчет Н(М)ЦК по формуле</t>
    </r>
    <r>
      <rPr>
        <sz val="8"/>
        <color indexed="8"/>
        <rFont val="Times New Roman"/>
        <family val="1"/>
      </rPr>
      <t xml:space="preserve">                           
       </t>
    </r>
  </si>
  <si>
    <t>Расчет НМЦК с учетом доведенных лимитов</t>
  </si>
  <si>
    <t>Наименование товара (работ, услуг), ОКПД</t>
  </si>
  <si>
    <t>Расчет НМЦК за 1 единицу с учетом доведенных лимитов</t>
  </si>
  <si>
    <t>усл. ед.</t>
  </si>
  <si>
    <t xml:space="preserve">Приложение № 2 </t>
  </si>
  <si>
    <t>Обоснование начальной (максимальной) цены  договора</t>
  </si>
  <si>
    <t xml:space="preserve">Оказание услуг по прохождению периодического медицинского осмотра сотрудников МАУК «ЦБС»
                            </t>
  </si>
  <si>
    <t>Оказание услуг по прохождению периодического медицинского осмотра сотрудников МАУК "ЦБС"</t>
  </si>
  <si>
    <t>С учетом доведенных лимитов Н(М)ЦК на основании ст. 72 БК РФ будет составлять 201 300 рублей 00 коп.</t>
  </si>
  <si>
    <t xml:space="preserve">Исполнитель    № 1 исх. № 263 от 06.04.201 </t>
  </si>
  <si>
    <t>Исполнитель    № 2 исх. № 146/21 от 07.04.2021</t>
  </si>
  <si>
    <t>Исполнитель    № 3 исх. № 266 от 06.04.2021</t>
  </si>
  <si>
    <t>Определена однородность совокупности значений выявленных цен, используемых в расчете цены договора согласно вышеуказанной таблицы где, значение коэффициента вариации не превышает 33%, совокупность ценовых значений является однородной и может быть использована для целей определения начальной (максимальной) цены контракта.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</si>
</sst>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_);_(* \(#,##0\);_(* &quot;-&quot;??_);_(@_)"/>
    <numFmt numFmtId="200" formatCode="_-* #,##0.0000_р_._-;\-* #,##0.0000_р_._-;_-* &quot;-&quot;????_р_._-;_-@_-"/>
    <numFmt numFmtId="201" formatCode="#,##0.00000"/>
    <numFmt numFmtId="202" formatCode="#,##0.000000"/>
    <numFmt numFmtId="203" formatCode="_(* #,##0.00000_);_(* \(#,##0.00000\);_(* &quot;-&quot;??_);_(@_)"/>
    <numFmt numFmtId="204" formatCode="_(* #,##0.000000_);_(* \(#,##0.000000\);_(* &quot;-&quot;??_);_(@_)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7" fontId="6" fillId="0" borderId="0" xfId="58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71" fontId="11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4" fontId="4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204" fontId="1" fillId="33" borderId="12" xfId="58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2" xfId="58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right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4</xdr:row>
      <xdr:rowOff>9525</xdr:rowOff>
    </xdr:from>
    <xdr:to>
      <xdr:col>11</xdr:col>
      <xdr:colOff>981075</xdr:colOff>
      <xdr:row>4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3335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95250</xdr:colOff>
      <xdr:row>5</xdr:row>
      <xdr:rowOff>419100</xdr:rowOff>
    </xdr:from>
    <xdr:to>
      <xdr:col>11</xdr:col>
      <xdr:colOff>981075</xdr:colOff>
      <xdr:row>5</xdr:row>
      <xdr:rowOff>762000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20193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F38"/>
  <sheetViews>
    <sheetView zoomScalePageLayoutView="0" workbookViewId="0" topLeftCell="A1">
      <selection activeCell="F39" sqref="F39"/>
    </sheetView>
  </sheetViews>
  <sheetFormatPr defaultColWidth="9.140625" defaultRowHeight="12.75"/>
  <sheetData>
    <row r="2" ht="13.5" thickBot="1"/>
    <row r="3" spans="4:6" ht="13.5" thickBot="1">
      <c r="D3" s="23">
        <v>60</v>
      </c>
      <c r="E3" s="23">
        <v>215</v>
      </c>
      <c r="F3" s="24">
        <v>12900</v>
      </c>
    </row>
    <row r="4" spans="4:6" ht="13.5" thickBot="1">
      <c r="D4" s="23">
        <v>56</v>
      </c>
      <c r="E4" s="23">
        <v>0</v>
      </c>
      <c r="F4" s="24">
        <v>0</v>
      </c>
    </row>
    <row r="5" spans="4:6" ht="13.5" thickBot="1">
      <c r="D5" s="23">
        <v>60</v>
      </c>
      <c r="E5" s="23">
        <v>89</v>
      </c>
      <c r="F5" s="24">
        <v>5340</v>
      </c>
    </row>
    <row r="6" spans="4:6" ht="12.75">
      <c r="D6" s="23"/>
      <c r="E6" s="23"/>
      <c r="F6" s="24"/>
    </row>
    <row r="7" spans="4:6" ht="13.5" thickBot="1">
      <c r="D7" s="25">
        <v>56</v>
      </c>
      <c r="E7" s="25">
        <v>213</v>
      </c>
      <c r="F7" s="26">
        <v>11928</v>
      </c>
    </row>
    <row r="8" spans="4:6" ht="13.5" thickBot="1">
      <c r="D8" s="23">
        <v>56</v>
      </c>
      <c r="E8" s="23">
        <v>0</v>
      </c>
      <c r="F8" s="24">
        <v>0</v>
      </c>
    </row>
    <row r="9" spans="4:6" ht="13.5" thickBot="1">
      <c r="D9" s="23">
        <v>60</v>
      </c>
      <c r="E9" s="23">
        <v>132</v>
      </c>
      <c r="F9" s="24">
        <v>7920</v>
      </c>
    </row>
    <row r="10" spans="4:6" ht="13.5" thickBot="1">
      <c r="D10" s="23">
        <v>60</v>
      </c>
      <c r="E10" s="23">
        <v>214</v>
      </c>
      <c r="F10" s="24">
        <v>12840</v>
      </c>
    </row>
    <row r="11" spans="4:6" ht="13.5" thickBot="1">
      <c r="D11" s="23">
        <v>60</v>
      </c>
      <c r="E11" s="23">
        <v>232</v>
      </c>
      <c r="F11" s="24">
        <v>13920</v>
      </c>
    </row>
    <row r="12" spans="4:6" ht="13.5" thickBot="1">
      <c r="D12" s="23">
        <v>57</v>
      </c>
      <c r="E12" s="23">
        <v>358</v>
      </c>
      <c r="F12" s="24">
        <v>20406</v>
      </c>
    </row>
    <row r="13" spans="4:6" ht="13.5" thickBot="1">
      <c r="D13" s="23">
        <v>60</v>
      </c>
      <c r="E13" s="23">
        <v>192</v>
      </c>
      <c r="F13" s="24">
        <v>11520</v>
      </c>
    </row>
    <row r="14" spans="4:6" ht="12.75">
      <c r="D14" s="23"/>
      <c r="E14" s="23"/>
      <c r="F14" s="24"/>
    </row>
    <row r="15" spans="4:6" ht="13.5" thickBot="1">
      <c r="D15" s="25">
        <v>56</v>
      </c>
      <c r="E15" s="25">
        <v>313</v>
      </c>
      <c r="F15" s="26">
        <v>17528</v>
      </c>
    </row>
    <row r="16" spans="4:6" ht="12.75">
      <c r="D16" s="34">
        <v>60</v>
      </c>
      <c r="E16" s="23"/>
      <c r="F16" s="34">
        <v>18180</v>
      </c>
    </row>
    <row r="17" spans="4:6" ht="13.5" thickBot="1">
      <c r="D17" s="35"/>
      <c r="E17" s="25">
        <v>303</v>
      </c>
      <c r="F17" s="35"/>
    </row>
    <row r="18" spans="4:6" ht="13.5" thickBot="1">
      <c r="D18" s="23">
        <v>57</v>
      </c>
      <c r="E18" s="23">
        <v>239</v>
      </c>
      <c r="F18" s="24">
        <v>13623</v>
      </c>
    </row>
    <row r="19" spans="4:6" ht="13.5" thickBot="1">
      <c r="D19" s="23">
        <v>60</v>
      </c>
      <c r="E19" s="23">
        <v>256</v>
      </c>
      <c r="F19" s="24">
        <v>15360</v>
      </c>
    </row>
    <row r="20" spans="4:6" ht="13.5" thickBot="1">
      <c r="D20" s="23">
        <v>60</v>
      </c>
      <c r="E20" s="23">
        <v>210</v>
      </c>
      <c r="F20" s="24">
        <v>12600</v>
      </c>
    </row>
    <row r="21" spans="4:6" ht="12.75">
      <c r="D21" s="34">
        <v>60</v>
      </c>
      <c r="E21" s="34">
        <v>166</v>
      </c>
      <c r="F21" s="24"/>
    </row>
    <row r="22" spans="4:6" ht="13.5" thickBot="1">
      <c r="D22" s="35"/>
      <c r="E22" s="35"/>
      <c r="F22" s="26">
        <v>9960</v>
      </c>
    </row>
    <row r="23" spans="4:6" ht="13.5" thickBot="1">
      <c r="D23" s="23">
        <v>56</v>
      </c>
      <c r="E23" s="23">
        <v>162</v>
      </c>
      <c r="F23" s="24">
        <v>9072</v>
      </c>
    </row>
    <row r="24" spans="4:6" ht="13.5" thickBot="1">
      <c r="D24" s="23">
        <v>60</v>
      </c>
      <c r="E24" s="23">
        <v>191</v>
      </c>
      <c r="F24" s="24">
        <v>11460</v>
      </c>
    </row>
    <row r="25" spans="4:6" ht="13.5" thickBot="1">
      <c r="D25" s="23">
        <v>60</v>
      </c>
      <c r="E25" s="23">
        <v>205</v>
      </c>
      <c r="F25" s="24">
        <v>12300</v>
      </c>
    </row>
    <row r="26" spans="4:6" ht="13.5" thickBot="1">
      <c r="D26" s="23">
        <v>60</v>
      </c>
      <c r="E26" s="23">
        <v>225</v>
      </c>
      <c r="F26" s="24">
        <v>13500</v>
      </c>
    </row>
    <row r="27" spans="4:6" ht="13.5" thickBot="1">
      <c r="D27" s="23">
        <v>60</v>
      </c>
      <c r="E27" s="23">
        <v>192</v>
      </c>
      <c r="F27" s="24">
        <v>11520</v>
      </c>
    </row>
    <row r="28" spans="4:6" ht="13.5" thickBot="1">
      <c r="D28" s="23">
        <v>56</v>
      </c>
      <c r="E28" s="23">
        <v>210</v>
      </c>
      <c r="F28" s="24">
        <v>11760</v>
      </c>
    </row>
    <row r="29" spans="4:6" ht="12.75">
      <c r="D29" s="23"/>
      <c r="E29" s="23"/>
      <c r="F29" s="24"/>
    </row>
    <row r="30" spans="4:6" ht="13.5" thickBot="1">
      <c r="D30" s="25">
        <v>56</v>
      </c>
      <c r="E30" s="25">
        <v>158</v>
      </c>
      <c r="F30" s="26">
        <v>8848</v>
      </c>
    </row>
    <row r="31" spans="4:6" ht="13.5" thickBot="1">
      <c r="D31" s="23">
        <v>56</v>
      </c>
      <c r="E31" s="23">
        <v>280</v>
      </c>
      <c r="F31" s="24">
        <v>15680</v>
      </c>
    </row>
    <row r="32" spans="4:6" ht="12.75">
      <c r="D32" s="23"/>
      <c r="E32" s="23"/>
      <c r="F32" s="24"/>
    </row>
    <row r="33" spans="4:6" ht="13.5" thickBot="1">
      <c r="D33" s="25">
        <v>38</v>
      </c>
      <c r="E33" s="25">
        <v>414</v>
      </c>
      <c r="F33" s="26">
        <v>15732</v>
      </c>
    </row>
    <row r="34" spans="4:6" ht="12.75">
      <c r="D34" s="23"/>
      <c r="E34" s="23"/>
      <c r="F34" s="24"/>
    </row>
    <row r="35" spans="4:6" ht="13.5" thickBot="1">
      <c r="D35" s="25">
        <v>57</v>
      </c>
      <c r="E35" s="25">
        <v>339</v>
      </c>
      <c r="F35" s="26">
        <v>19323</v>
      </c>
    </row>
    <row r="36" spans="4:6" ht="13.5" thickBot="1">
      <c r="D36" s="23">
        <v>60</v>
      </c>
      <c r="E36" s="23">
        <v>0</v>
      </c>
      <c r="F36" s="24">
        <v>0</v>
      </c>
    </row>
    <row r="37" spans="4:6" ht="12.75">
      <c r="D37" s="23">
        <v>60</v>
      </c>
      <c r="E37" s="23">
        <v>308</v>
      </c>
      <c r="F37" s="24">
        <v>18480</v>
      </c>
    </row>
    <row r="38" spans="4:6" ht="12.75">
      <c r="D38">
        <f>D3+D4+D5+D7+D8+D9+D10+D11+D12+D13+D15+D16+D18+D19+D20+D21+D23+D24+D25+D26+D27+D28+D30+D31+D33+D35+D36+D37</f>
        <v>1617</v>
      </c>
      <c r="F38">
        <f>F3+F5+F7+F9+F10+F11+F12+F13+F15+F16+F18+F19+F20+F22+F23+F24+F25+F26+F27+F28+F30+F31+F33+F35+F37</f>
        <v>331700</v>
      </c>
    </row>
  </sheetData>
  <sheetProtection/>
  <mergeCells count="4">
    <mergeCell ref="D16:D17"/>
    <mergeCell ref="F16:F17"/>
    <mergeCell ref="D21:D22"/>
    <mergeCell ref="E21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.00390625" style="1" customWidth="1"/>
    <col min="2" max="2" width="28.28125" style="1" customWidth="1"/>
    <col min="3" max="3" width="5.28125" style="1" customWidth="1"/>
    <col min="4" max="4" width="6.7109375" style="1" customWidth="1"/>
    <col min="5" max="5" width="12.140625" style="1" customWidth="1"/>
    <col min="6" max="6" width="11.7109375" style="1" customWidth="1"/>
    <col min="7" max="7" width="11.421875" style="1" customWidth="1"/>
    <col min="8" max="8" width="9.57421875" style="1" bestFit="1" customWidth="1"/>
    <col min="9" max="10" width="10.28125" style="1" customWidth="1"/>
    <col min="11" max="11" width="11.421875" style="1" customWidth="1"/>
    <col min="12" max="12" width="14.7109375" style="1" customWidth="1"/>
    <col min="13" max="13" width="12.7109375" style="1" customWidth="1"/>
    <col min="14" max="14" width="11.00390625" style="1" customWidth="1"/>
    <col min="15" max="15" width="10.421875" style="1" bestFit="1" customWidth="1"/>
    <col min="16" max="16" width="11.28125" style="1" bestFit="1" customWidth="1"/>
    <col min="17" max="19" width="13.140625" style="1" bestFit="1" customWidth="1"/>
    <col min="20" max="16384" width="9.140625" style="1" customWidth="1"/>
  </cols>
  <sheetData>
    <row r="1" spans="11:14" s="2" customFormat="1" ht="50.25" customHeight="1">
      <c r="K1" s="36" t="s">
        <v>14</v>
      </c>
      <c r="L1" s="36"/>
      <c r="M1" s="36"/>
      <c r="N1" s="36"/>
    </row>
    <row r="2" spans="1:13" s="5" customFormat="1" ht="15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7"/>
    </row>
    <row r="3" spans="1:13" s="5" customFormat="1" ht="17.25" customHeight="1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8"/>
    </row>
    <row r="4" spans="1:14" s="9" customFormat="1" ht="21.75" customHeight="1">
      <c r="A4" s="48" t="s">
        <v>0</v>
      </c>
      <c r="B4" s="48" t="s">
        <v>11</v>
      </c>
      <c r="C4" s="48" t="s">
        <v>1</v>
      </c>
      <c r="D4" s="48" t="s">
        <v>7</v>
      </c>
      <c r="E4" s="52" t="s">
        <v>6</v>
      </c>
      <c r="F4" s="53"/>
      <c r="G4" s="53"/>
      <c r="H4" s="39" t="s">
        <v>5</v>
      </c>
      <c r="I4" s="40"/>
      <c r="J4" s="40"/>
      <c r="K4" s="41"/>
      <c r="L4" s="45" t="s">
        <v>9</v>
      </c>
      <c r="M4" s="51" t="s">
        <v>12</v>
      </c>
      <c r="N4" s="56" t="s">
        <v>10</v>
      </c>
    </row>
    <row r="5" spans="1:14" s="9" customFormat="1" ht="21.75" customHeight="1">
      <c r="A5" s="49"/>
      <c r="B5" s="49"/>
      <c r="C5" s="49"/>
      <c r="D5" s="49"/>
      <c r="E5" s="54"/>
      <c r="F5" s="55"/>
      <c r="G5" s="55"/>
      <c r="H5" s="42"/>
      <c r="I5" s="43"/>
      <c r="J5" s="43"/>
      <c r="K5" s="44"/>
      <c r="L5" s="46"/>
      <c r="M5" s="51"/>
      <c r="N5" s="57"/>
    </row>
    <row r="6" spans="1:18" s="9" customFormat="1" ht="84.75" customHeight="1">
      <c r="A6" s="50"/>
      <c r="B6" s="50"/>
      <c r="C6" s="50"/>
      <c r="D6" s="50"/>
      <c r="E6" s="33" t="s">
        <v>19</v>
      </c>
      <c r="F6" s="33" t="s">
        <v>20</v>
      </c>
      <c r="G6" s="33" t="s">
        <v>21</v>
      </c>
      <c r="H6" s="10" t="s">
        <v>4</v>
      </c>
      <c r="I6" s="17" t="s">
        <v>8</v>
      </c>
      <c r="J6" s="17" t="s">
        <v>2</v>
      </c>
      <c r="K6" s="17" t="s">
        <v>3</v>
      </c>
      <c r="L6" s="47"/>
      <c r="M6" s="51"/>
      <c r="N6" s="57"/>
      <c r="R6"/>
    </row>
    <row r="7" spans="1:14" s="12" customFormat="1" ht="1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22">
        <v>14</v>
      </c>
    </row>
    <row r="8" spans="1:14" s="12" customFormat="1" ht="182.25" customHeight="1">
      <c r="A8" s="29">
        <v>1</v>
      </c>
      <c r="B8" s="60" t="s">
        <v>17</v>
      </c>
      <c r="C8" s="29" t="s">
        <v>13</v>
      </c>
      <c r="D8" s="29">
        <v>1</v>
      </c>
      <c r="E8" s="32">
        <v>299627</v>
      </c>
      <c r="F8" s="32">
        <v>353197.25</v>
      </c>
      <c r="G8" s="32">
        <v>367835</v>
      </c>
      <c r="H8" s="16">
        <f>ROUND((E8+F8+G8)/3,2)</f>
        <v>340219.75</v>
      </c>
      <c r="I8" s="19">
        <f>STDEV(E8,F8,G8)</f>
        <v>35908.13898947563</v>
      </c>
      <c r="J8" s="18">
        <f>I8/H8*100</f>
        <v>10.554395795504414</v>
      </c>
      <c r="K8" s="20" t="str">
        <f>IF(J8&lt;33,"однородные","неоднородные")</f>
        <v>однородные</v>
      </c>
      <c r="L8" s="16">
        <f>D8*H8</f>
        <v>340219.75</v>
      </c>
      <c r="M8" s="30">
        <v>201300</v>
      </c>
      <c r="N8" s="30">
        <v>201300</v>
      </c>
    </row>
    <row r="9" spans="1:19" s="13" customFormat="1" ht="41.25" customHeight="1">
      <c r="A9" s="59" t="s">
        <v>22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31"/>
      <c r="O9" s="15"/>
      <c r="P9" s="15"/>
      <c r="Q9" s="15"/>
      <c r="R9" s="14"/>
      <c r="S9" s="14"/>
    </row>
    <row r="10" spans="1:14" s="9" customFormat="1" ht="21.75" customHeight="1">
      <c r="A10" s="58" t="s">
        <v>18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7" s="5" customFormat="1" ht="15">
      <c r="A11" s="6"/>
      <c r="B11" s="7"/>
      <c r="C11" s="6"/>
      <c r="D11" s="6"/>
      <c r="E11" s="6"/>
      <c r="F11" s="6"/>
      <c r="G11" s="8"/>
    </row>
    <row r="12" spans="1:7" s="2" customFormat="1" ht="15.75">
      <c r="A12" s="4"/>
      <c r="B12"/>
      <c r="C12"/>
      <c r="D12"/>
      <c r="E12"/>
      <c r="F12" s="4"/>
      <c r="G12" s="4"/>
    </row>
    <row r="14" ht="15.75">
      <c r="B14" s="21"/>
    </row>
    <row r="16" ht="12.75">
      <c r="A16" s="3"/>
    </row>
    <row r="17" ht="12.75">
      <c r="A17" s="3"/>
    </row>
    <row r="18" ht="12.75">
      <c r="A18" s="3"/>
    </row>
  </sheetData>
  <sheetProtection/>
  <mergeCells count="14">
    <mergeCell ref="M4:M6"/>
    <mergeCell ref="E4:G5"/>
    <mergeCell ref="N4:N6"/>
    <mergeCell ref="A10:N10"/>
    <mergeCell ref="K1:N1"/>
    <mergeCell ref="A2:L2"/>
    <mergeCell ref="A3:L3"/>
    <mergeCell ref="H4:K5"/>
    <mergeCell ref="L4:L6"/>
    <mergeCell ref="A9:L9"/>
    <mergeCell ref="A4:A6"/>
    <mergeCell ref="B4:B6"/>
    <mergeCell ref="C4:C6"/>
    <mergeCell ref="D4:D6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 Влах</cp:lastModifiedBy>
  <cp:lastPrinted>2020-06-15T07:14:19Z</cp:lastPrinted>
  <dcterms:created xsi:type="dcterms:W3CDTF">1996-10-08T23:32:33Z</dcterms:created>
  <dcterms:modified xsi:type="dcterms:W3CDTF">2021-05-19T09:07:19Z</dcterms:modified>
  <cp:category/>
  <cp:version/>
  <cp:contentType/>
  <cp:contentStatus/>
</cp:coreProperties>
</file>