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3250" windowHeight="12585"/>
  </bookViews>
  <sheets>
    <sheet name="Лист2" sheetId="2" r:id="rId1"/>
  </sheets>
  <definedNames>
    <definedName name="_xlnm.Print_Area" localSheetId="0">Лист2!$A$1:$Q$48</definedName>
  </definedNames>
  <calcPr calcId="145621"/>
</workbook>
</file>

<file path=xl/calcChain.xml><?xml version="1.0" encoding="utf-8"?>
<calcChain xmlns="http://schemas.openxmlformats.org/spreadsheetml/2006/main">
  <c r="H13" i="2" l="1"/>
  <c r="K13" i="2" s="1"/>
  <c r="K14" i="2" s="1"/>
  <c r="G14" i="2" l="1"/>
  <c r="F14" i="2"/>
  <c r="E14" i="2"/>
  <c r="D14" i="2"/>
  <c r="H14" i="2" l="1"/>
  <c r="I13" i="2"/>
  <c r="J13" i="2" l="1"/>
  <c r="J14" i="2" s="1"/>
  <c r="I14" i="2"/>
</calcChain>
</file>

<file path=xl/sharedStrings.xml><?xml version="1.0" encoding="utf-8"?>
<sst xmlns="http://schemas.openxmlformats.org/spreadsheetml/2006/main" count="35" uniqueCount="34">
  <si>
    <t>Обоснование начальной (максимальной) цены контракта</t>
  </si>
  <si>
    <t>Форма № 3</t>
  </si>
  <si>
    <t>Основные характеристики объекта закупки</t>
  </si>
  <si>
    <t>Используемый метод определения НМЦК с обоснованием</t>
  </si>
  <si>
    <t>(должность)</t>
  </si>
  <si>
    <t>Предмет контракта</t>
  </si>
  <si>
    <t>В соответствии с описанием объекта закупки</t>
  </si>
  <si>
    <t>Расчет начальной (максимальной) цены контракта</t>
  </si>
  <si>
    <t>Кол-во</t>
  </si>
  <si>
    <t>(расшифровка подписи)</t>
  </si>
  <si>
    <t>(подпись)</t>
  </si>
  <si>
    <t>(Ф.И.О. испонителя, телефон)</t>
  </si>
  <si>
    <t>Руководитель</t>
  </si>
  <si>
    <t>Голянок М.И. 8(39195) 22471</t>
  </si>
  <si>
    <t>Ямщиков П.М.</t>
  </si>
  <si>
    <t xml:space="preserve">Поставка ГАЗ 34039-0000033 (с гусеницами ОШ)
«или эквивалент» для нужд КГБУ «Енисейское лесничество» 
</t>
  </si>
  <si>
    <t>шт</t>
  </si>
  <si>
    <t>Дата подготовки обоснования НМЦК 26.05.2021 г.</t>
  </si>
  <si>
    <t>№</t>
  </si>
  <si>
    <t>Наименование товара</t>
  </si>
  <si>
    <t>Ед. изм</t>
  </si>
  <si>
    <t>Коммерческие предложения, данные реестра контрактов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</si>
  <si>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</si>
  <si>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</si>
  <si>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</si>
  <si>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</si>
  <si>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</si>
  <si>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  <charset val="204"/>
      </rPr>
      <t xml:space="preserve">Расчет Н(М)ЦК по формуле: </t>
    </r>
    <r>
      <rPr>
        <sz val="12"/>
        <color indexed="8"/>
        <rFont val="Times New Roman"/>
        <family val="1"/>
        <charset val="204"/>
      </rPr>
      <t>v - количество (объем) закупаемого товара (работы, услуги); n - количество значений, используемых в расчете; i - номер источника ценовой информации;
     - цена единицы</t>
    </r>
  </si>
  <si>
    <t>ИТОГО:</t>
  </si>
  <si>
    <t>Коммерческое предложение Поставщика вх. №735 от 18.05.2021 г.</t>
  </si>
  <si>
    <t>Коммерческое предложение Поставщика вх. №734 от 18.05.2021 г.</t>
  </si>
  <si>
    <t>Коммерческое предложение Поставщика вх. №739 от 19.05.2021 г.</t>
  </si>
  <si>
    <t>В соответсвии с  Федеральным законом от 18.07.2011г. № 223-ФЗ «О закупках товаров, работ, услуг отдельными видами юридических лиц», и   р.4 гл.3 «Положения о закупке товаров, работ, услуг КГБУ «Енисейское лесничество» от 24.12.18г. № 2120 ОД, метод сопоставимых рыночных цен (анализ рынка)</t>
  </si>
  <si>
    <t xml:space="preserve">ГАЗ 34039-0000033 (с гусеницами ОШ)
«или эквивалент»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</si>
</sst>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000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1" applyFont="1"/>
    <xf numFmtId="4" fontId="7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 wrapText="1"/>
    </xf>
    <xf numFmtId="0" fontId="9" fillId="0" borderId="0" xfId="1" applyFont="1"/>
    <xf numFmtId="0" fontId="4" fillId="0" borderId="0" xfId="1" applyFont="1" applyBorder="1" applyAlignment="1">
      <alignment vertical="top"/>
    </xf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/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Border="1"/>
    <xf numFmtId="0" fontId="14" fillId="0" borderId="1" xfId="0" applyFont="1" applyBorder="1" applyAlignment="1"/>
    <xf numFmtId="0" fontId="14" fillId="0" borderId="3" xfId="0" applyFont="1" applyBorder="1" applyAlignment="1"/>
    <xf numFmtId="4" fontId="11" fillId="0" borderId="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0" fontId="8" fillId="2" borderId="5" xfId="1" applyFont="1" applyFill="1" applyBorder="1" applyAlignment="1">
      <alignment horizontal="left" vertical="top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0" fontId="4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2 3" xfId="5"/>
    <cellStyle name="Процентный 2" xfId="6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11</xdr:row>
      <xdr:rowOff>1001998</xdr:rowOff>
    </xdr:from>
    <xdr:to>
      <xdr:col>9</xdr:col>
      <xdr:colOff>1600200</xdr:colOff>
      <xdr:row>11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021548"/>
          <a:ext cx="1457325" cy="302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104775</xdr:colOff>
      <xdr:row>11</xdr:row>
      <xdr:rowOff>954880</xdr:rowOff>
    </xdr:from>
    <xdr:to>
      <xdr:col>8</xdr:col>
      <xdr:colOff>1438275</xdr:colOff>
      <xdr:row>11</xdr:row>
      <xdr:rowOff>1304924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4974430"/>
          <a:ext cx="1333500" cy="350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11</xdr:row>
      <xdr:rowOff>2066925</xdr:rowOff>
    </xdr:from>
    <xdr:to>
      <xdr:col>10</xdr:col>
      <xdr:colOff>2028825</xdr:colOff>
      <xdr:row>11</xdr:row>
      <xdr:rowOff>2428875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6086475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11</xdr:row>
      <xdr:rowOff>971550</xdr:rowOff>
    </xdr:from>
    <xdr:to>
      <xdr:col>10</xdr:col>
      <xdr:colOff>904875</xdr:colOff>
      <xdr:row>11</xdr:row>
      <xdr:rowOff>1200150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499110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12</xdr:row>
      <xdr:rowOff>1647825</xdr:rowOff>
    </xdr:from>
    <xdr:to>
      <xdr:col>10</xdr:col>
      <xdr:colOff>2028825</xdr:colOff>
      <xdr:row>12</xdr:row>
      <xdr:rowOff>2009775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9627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12</xdr:row>
      <xdr:rowOff>1647825</xdr:rowOff>
    </xdr:from>
    <xdr:to>
      <xdr:col>10</xdr:col>
      <xdr:colOff>2028825</xdr:colOff>
      <xdr:row>12</xdr:row>
      <xdr:rowOff>2009775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9627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13</xdr:row>
      <xdr:rowOff>0</xdr:rowOff>
    </xdr:from>
    <xdr:to>
      <xdr:col>10</xdr:col>
      <xdr:colOff>2028825</xdr:colOff>
      <xdr:row>13</xdr:row>
      <xdr:rowOff>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77247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13</xdr:row>
      <xdr:rowOff>0</xdr:rowOff>
    </xdr:from>
    <xdr:to>
      <xdr:col>10</xdr:col>
      <xdr:colOff>2028825</xdr:colOff>
      <xdr:row>13</xdr:row>
      <xdr:rowOff>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77247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542925</xdr:colOff>
      <xdr:row>11</xdr:row>
      <xdr:rowOff>1647825</xdr:rowOff>
    </xdr:from>
    <xdr:to>
      <xdr:col>10</xdr:col>
      <xdr:colOff>2028825</xdr:colOff>
      <xdr:row>11</xdr:row>
      <xdr:rowOff>2009775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581025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topLeftCell="A19" zoomScaleSheetLayoutView="100" workbookViewId="0">
      <selection activeCell="N14" sqref="N14"/>
    </sheetView>
  </sheetViews>
  <sheetFormatPr defaultRowHeight="15" x14ac:dyDescent="0.25"/>
  <cols>
    <col min="1" max="1" width="4.28515625" bestFit="1" customWidth="1"/>
    <col min="2" max="2" width="26.140625" style="1" customWidth="1"/>
    <col min="3" max="3" width="9.5703125" style="1" bestFit="1" customWidth="1"/>
    <col min="4" max="4" width="10.85546875" customWidth="1"/>
    <col min="5" max="7" width="16.28515625" bestFit="1" customWidth="1"/>
    <col min="8" max="8" width="16.5703125" customWidth="1"/>
    <col min="9" max="9" width="23.28515625" customWidth="1"/>
    <col min="10" max="10" width="21.140625" customWidth="1"/>
    <col min="11" max="11" width="43.5703125" customWidth="1"/>
    <col min="12" max="12" width="9" customWidth="1"/>
  </cols>
  <sheetData>
    <row r="1" spans="1:11" s="1" customFormat="1" ht="15.75" x14ac:dyDescent="0.25">
      <c r="A1" s="3"/>
      <c r="B1" s="3"/>
      <c r="C1" s="3"/>
      <c r="D1" s="3"/>
      <c r="E1" s="3"/>
      <c r="F1" s="3"/>
      <c r="G1" s="3"/>
      <c r="H1" s="3"/>
      <c r="I1" s="3"/>
      <c r="J1" s="3" t="s">
        <v>1</v>
      </c>
    </row>
    <row r="2" spans="1:11" s="1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15.75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s="1" customFormat="1" ht="31.5" customHeight="1" x14ac:dyDescent="0.25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s="1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s="1" customFormat="1" ht="55.5" customHeight="1" x14ac:dyDescent="0.25">
      <c r="A6" s="42" t="s">
        <v>5</v>
      </c>
      <c r="B6" s="42"/>
      <c r="C6" s="42"/>
      <c r="D6" s="42"/>
      <c r="E6" s="42"/>
      <c r="F6" s="43" t="s">
        <v>15</v>
      </c>
      <c r="G6" s="44"/>
      <c r="H6" s="44"/>
      <c r="I6" s="44"/>
      <c r="J6" s="45"/>
    </row>
    <row r="7" spans="1:11" s="1" customFormat="1" ht="15.75" x14ac:dyDescent="0.25">
      <c r="A7" s="46" t="s">
        <v>2</v>
      </c>
      <c r="B7" s="46"/>
      <c r="C7" s="46"/>
      <c r="D7" s="46"/>
      <c r="E7" s="46"/>
      <c r="F7" s="46" t="s">
        <v>6</v>
      </c>
      <c r="G7" s="46"/>
      <c r="H7" s="46"/>
      <c r="I7" s="46"/>
      <c r="J7" s="46"/>
    </row>
    <row r="8" spans="1:11" s="1" customFormat="1" ht="51" customHeight="1" x14ac:dyDescent="0.25">
      <c r="A8" s="46" t="s">
        <v>3</v>
      </c>
      <c r="B8" s="46"/>
      <c r="C8" s="46"/>
      <c r="D8" s="46"/>
      <c r="E8" s="46"/>
      <c r="F8" s="46" t="s">
        <v>32</v>
      </c>
      <c r="G8" s="46"/>
      <c r="H8" s="46"/>
      <c r="I8" s="46"/>
      <c r="J8" s="46"/>
    </row>
    <row r="9" spans="1:11" s="1" customFormat="1" ht="15.75" x14ac:dyDescent="0.2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</row>
    <row r="10" spans="1:11" s="1" customFormat="1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1" s="1" customFormat="1" ht="69.75" customHeight="1" x14ac:dyDescent="0.25">
      <c r="A11" s="47" t="s">
        <v>18</v>
      </c>
      <c r="B11" s="47" t="s">
        <v>19</v>
      </c>
      <c r="C11" s="47" t="s">
        <v>20</v>
      </c>
      <c r="D11" s="47" t="s">
        <v>8</v>
      </c>
      <c r="E11" s="49" t="s">
        <v>21</v>
      </c>
      <c r="F11" s="50"/>
      <c r="G11" s="51"/>
      <c r="H11" s="52" t="s">
        <v>22</v>
      </c>
      <c r="I11" s="53"/>
      <c r="J11" s="54"/>
      <c r="K11" s="14" t="s">
        <v>23</v>
      </c>
    </row>
    <row r="12" spans="1:11" s="1" customFormat="1" ht="156.75" customHeight="1" thickBot="1" x14ac:dyDescent="0.3">
      <c r="A12" s="48"/>
      <c r="B12" s="48"/>
      <c r="C12" s="48"/>
      <c r="D12" s="48"/>
      <c r="E12" s="15" t="s">
        <v>31</v>
      </c>
      <c r="F12" s="15" t="s">
        <v>30</v>
      </c>
      <c r="G12" s="15" t="s">
        <v>29</v>
      </c>
      <c r="H12" s="28" t="s">
        <v>24</v>
      </c>
      <c r="I12" s="29" t="s">
        <v>25</v>
      </c>
      <c r="J12" s="16" t="s">
        <v>26</v>
      </c>
      <c r="K12" s="30" t="s">
        <v>27</v>
      </c>
    </row>
    <row r="13" spans="1:11" s="1" customFormat="1" ht="47.25" x14ac:dyDescent="0.25">
      <c r="A13" s="17">
        <v>1</v>
      </c>
      <c r="B13" s="18" t="s">
        <v>33</v>
      </c>
      <c r="C13" s="32" t="s">
        <v>16</v>
      </c>
      <c r="D13" s="19">
        <v>1</v>
      </c>
      <c r="E13" s="31">
        <v>4870000</v>
      </c>
      <c r="F13" s="31">
        <v>4890000</v>
      </c>
      <c r="G13" s="31">
        <v>4815000</v>
      </c>
      <c r="H13" s="20">
        <f>ROUND((E13+F13+G13)/3,2)</f>
        <v>4858333.33</v>
      </c>
      <c r="I13" s="21">
        <f>SQRT(((E13-H13)^2+(F13-H13)^2+(G13-H13)^2)/2)</f>
        <v>38837.267325770357</v>
      </c>
      <c r="J13" s="21">
        <f>I13/H13*100</f>
        <v>0.79939486831732809</v>
      </c>
      <c r="K13" s="22">
        <f>D13*H13</f>
        <v>4858333.33</v>
      </c>
    </row>
    <row r="14" spans="1:11" s="1" customFormat="1" ht="15.75" x14ac:dyDescent="0.25">
      <c r="A14" s="23"/>
      <c r="B14" s="24" t="s">
        <v>28</v>
      </c>
      <c r="C14" s="25"/>
      <c r="D14" s="26">
        <f t="shared" ref="D14:J14" si="0">SUM(D13:D13)</f>
        <v>1</v>
      </c>
      <c r="E14" s="26">
        <f t="shared" si="0"/>
        <v>4870000</v>
      </c>
      <c r="F14" s="26">
        <f t="shared" si="0"/>
        <v>4890000</v>
      </c>
      <c r="G14" s="26">
        <f t="shared" si="0"/>
        <v>4815000</v>
      </c>
      <c r="H14" s="26">
        <f t="shared" si="0"/>
        <v>4858333.33</v>
      </c>
      <c r="I14" s="26">
        <f t="shared" si="0"/>
        <v>38837.267325770357</v>
      </c>
      <c r="J14" s="26">
        <f t="shared" si="0"/>
        <v>0.79939486831732809</v>
      </c>
      <c r="K14" s="27">
        <f>SUM(K13:K13)</f>
        <v>4858333.33</v>
      </c>
    </row>
    <row r="15" spans="1:11" s="1" customFormat="1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1" s="1" customFormat="1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8" spans="1:10" ht="15.75" x14ac:dyDescent="0.25">
      <c r="A18" s="33" t="s">
        <v>17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5">
      <c r="I19" s="2"/>
    </row>
    <row r="20" spans="1:10" ht="15.75" x14ac:dyDescent="0.25">
      <c r="A20" s="34" t="s">
        <v>12</v>
      </c>
      <c r="B20" s="34"/>
      <c r="C20" s="34"/>
      <c r="D20" s="34"/>
      <c r="E20" s="34"/>
      <c r="F20" s="34"/>
    </row>
    <row r="21" spans="1:10" ht="15.75" customHeight="1" x14ac:dyDescent="0.25">
      <c r="A21" s="36" t="s">
        <v>4</v>
      </c>
      <c r="B21" s="36"/>
      <c r="C21" s="36"/>
      <c r="D21" s="36"/>
      <c r="E21" s="36"/>
      <c r="F21" s="36"/>
    </row>
    <row r="22" spans="1:10" ht="23.25" customHeight="1" x14ac:dyDescent="0.25">
      <c r="A22" s="39"/>
      <c r="B22" s="39"/>
      <c r="C22" s="39"/>
      <c r="D22" s="10"/>
      <c r="E22" s="37" t="s">
        <v>14</v>
      </c>
      <c r="F22" s="37"/>
      <c r="G22" s="12"/>
      <c r="H22" s="12"/>
      <c r="I22" s="12"/>
      <c r="J22" s="12"/>
    </row>
    <row r="23" spans="1:10" ht="15.75" customHeight="1" x14ac:dyDescent="0.25">
      <c r="A23" s="38" t="s">
        <v>10</v>
      </c>
      <c r="B23" s="38"/>
      <c r="C23" s="38"/>
      <c r="D23" s="7"/>
      <c r="E23" s="38" t="s">
        <v>9</v>
      </c>
      <c r="F23" s="38"/>
      <c r="G23" s="11"/>
      <c r="H23" s="11"/>
      <c r="I23" s="11"/>
      <c r="J23" s="11"/>
    </row>
    <row r="24" spans="1:10" ht="15.75" x14ac:dyDescent="0.25">
      <c r="A24" s="7"/>
      <c r="B24" s="8"/>
      <c r="C24" s="7"/>
      <c r="D24" s="7"/>
      <c r="E24" s="7"/>
      <c r="F24" s="6"/>
    </row>
    <row r="25" spans="1:10" ht="15.75" x14ac:dyDescent="0.25">
      <c r="A25" s="35" t="s">
        <v>13</v>
      </c>
      <c r="B25" s="35"/>
      <c r="C25" s="35"/>
      <c r="D25" s="35"/>
      <c r="E25" s="35"/>
      <c r="F25" s="5"/>
    </row>
    <row r="26" spans="1:10" ht="15.75" x14ac:dyDescent="0.25">
      <c r="A26" s="36" t="s">
        <v>11</v>
      </c>
      <c r="B26" s="36"/>
      <c r="C26" s="36"/>
      <c r="D26" s="36"/>
      <c r="E26" s="36"/>
      <c r="F26" s="9"/>
    </row>
  </sheetData>
  <mergeCells count="24">
    <mergeCell ref="A8:E8"/>
    <mergeCell ref="F8:J8"/>
    <mergeCell ref="A9:J9"/>
    <mergeCell ref="A11:A12"/>
    <mergeCell ref="B11:B12"/>
    <mergeCell ref="C11:C12"/>
    <mergeCell ref="D11:D12"/>
    <mergeCell ref="E11:G11"/>
    <mergeCell ref="H11:J11"/>
    <mergeCell ref="A3:J3"/>
    <mergeCell ref="A4:J4"/>
    <mergeCell ref="A6:E6"/>
    <mergeCell ref="F6:J6"/>
    <mergeCell ref="A7:E7"/>
    <mergeCell ref="F7:J7"/>
    <mergeCell ref="A18:J18"/>
    <mergeCell ref="A20:F20"/>
    <mergeCell ref="A25:E25"/>
    <mergeCell ref="A26:E26"/>
    <mergeCell ref="A21:F21"/>
    <mergeCell ref="E22:F22"/>
    <mergeCell ref="E23:F23"/>
    <mergeCell ref="A23:C23"/>
    <mergeCell ref="A22:C2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Гришина</dc:creator>
  <cp:lastModifiedBy>user-mar</cp:lastModifiedBy>
  <cp:lastPrinted>2019-02-17T07:36:17Z</cp:lastPrinted>
  <dcterms:created xsi:type="dcterms:W3CDTF">2017-02-15T04:32:41Z</dcterms:created>
  <dcterms:modified xsi:type="dcterms:W3CDTF">2021-05-31T09:46:28Z</dcterms:modified>
</cp:coreProperties>
</file>