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5" i="1"/>
  <c r="K15" s="1"/>
  <c r="L14"/>
  <c r="J14"/>
  <c r="K14" s="1"/>
  <c r="L13" l="1"/>
  <c r="J13"/>
  <c r="K13" s="1"/>
  <c r="J12"/>
  <c r="L12"/>
  <c r="J11"/>
  <c r="L11"/>
  <c r="K12" l="1"/>
  <c r="K11"/>
</calcChain>
</file>

<file path=xl/sharedStrings.xml><?xml version="1.0" encoding="utf-8"?>
<sst xmlns="http://schemas.openxmlformats.org/spreadsheetml/2006/main" count="43" uniqueCount="33">
  <si>
    <t>Обоснование начальной (максимальной) цены контракта</t>
  </si>
  <si>
    <t>Характеристики объекта закупки</t>
  </si>
  <si>
    <t>указано в техническом задании</t>
  </si>
  <si>
    <t>Используемый метод определения НМЦК с обоснованием:</t>
  </si>
  <si>
    <t>Метод сопостовимых рыночных цен (в соответствии с приказом МЭР РФ от  02.10.2013 №567)</t>
  </si>
  <si>
    <t>Расчет НМЦК</t>
  </si>
  <si>
    <t>№</t>
  </si>
  <si>
    <t>Наименование товара, услуги (работы)</t>
  </si>
  <si>
    <t>Ед. изм.</t>
  </si>
  <si>
    <t>Кол-во</t>
  </si>
  <si>
    <t>Поставщик 1</t>
  </si>
  <si>
    <t>Поставщик 2</t>
  </si>
  <si>
    <t>Поставщик 3</t>
  </si>
  <si>
    <t>Среднее квадратичное отклонение</t>
  </si>
  <si>
    <t>Коэффициент вариации (%)</t>
  </si>
  <si>
    <t>НМЦК</t>
  </si>
  <si>
    <t>Цена с НДС в руб.</t>
  </si>
  <si>
    <t>Дата поготовки обоснования НМЦК:</t>
  </si>
  <si>
    <t>Согласовано:</t>
  </si>
  <si>
    <t>Генеральный директор__________________ Кадыров Р.З.</t>
  </si>
  <si>
    <t>Работник контрактной службы:</t>
  </si>
  <si>
    <t>Экономист                                                   ___________________ Старцева Н. Н.</t>
  </si>
  <si>
    <t>Главный бухгалтер                                  __________________  Каусарова М. Я.</t>
  </si>
  <si>
    <t>ОКПД</t>
  </si>
  <si>
    <t xml:space="preserve"> </t>
  </si>
  <si>
    <t xml:space="preserve">шт. </t>
  </si>
  <si>
    <t>минимальная цена с НДС в руб.</t>
  </si>
  <si>
    <t xml:space="preserve">SARS -CoV-2-IgG-ИФА - БЕСТ или эквивалент </t>
  </si>
  <si>
    <t xml:space="preserve">SARS -CoV-2-IgМ-ИФА - БЕСТ или эквивалент </t>
  </si>
  <si>
    <t xml:space="preserve"> вакуумная пробирка для взятия крови</t>
  </si>
  <si>
    <t>наконечники для дозаторов, стерильные и нестерильные, с фильтром и без фильтра, стандартные и удлиненные с широким отверстием (1000 шт.)</t>
  </si>
  <si>
    <t>ланцет (скарификатор)однократного применения, 200 шт.</t>
  </si>
  <si>
    <t xml:space="preserve">поставка реактивов и расходных материалов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</si>
</sst>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/>
    <xf numFmtId="0" fontId="0" fillId="0" borderId="0" xfId="0" applyBorder="1"/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>
      <selection activeCell="I1" sqref="I1"/>
    </sheetView>
  </sheetViews>
  <sheetFormatPr defaultRowHeight="15"/>
  <cols>
    <col min="2" max="2" width="16.85546875" customWidth="1"/>
    <col min="5" max="8" width="10.5703125" bestFit="1" customWidth="1"/>
    <col min="9" max="9" width="9.28515625" bestFit="1" customWidth="1"/>
    <col min="10" max="10" width="14.28515625" customWidth="1"/>
    <col min="11" max="11" width="7.85546875" customWidth="1"/>
    <col min="12" max="12" width="11.85546875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8">
      <c r="A3" s="16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2">
      <c r="A5" s="18" t="s">
        <v>1</v>
      </c>
      <c r="B5" s="19"/>
      <c r="C5" s="18" t="s">
        <v>2</v>
      </c>
      <c r="D5" s="20"/>
      <c r="E5" s="20"/>
      <c r="F5" s="20"/>
      <c r="G5" s="20"/>
      <c r="H5" s="20"/>
      <c r="I5" s="20"/>
      <c r="J5" s="20"/>
      <c r="K5" s="19"/>
    </row>
    <row r="6" spans="1:12">
      <c r="A6" s="21" t="s">
        <v>3</v>
      </c>
      <c r="B6" s="22"/>
      <c r="C6" s="25" t="s">
        <v>4</v>
      </c>
      <c r="D6" s="26"/>
      <c r="E6" s="26"/>
      <c r="F6" s="26"/>
      <c r="G6" s="26"/>
      <c r="H6" s="26"/>
      <c r="I6" s="26"/>
      <c r="J6" s="26"/>
      <c r="K6" s="27"/>
    </row>
    <row r="7" spans="1:12">
      <c r="A7" s="23"/>
      <c r="B7" s="24"/>
      <c r="C7" s="28"/>
      <c r="D7" s="29"/>
      <c r="E7" s="29"/>
      <c r="F7" s="29"/>
      <c r="G7" s="29"/>
      <c r="H7" s="29"/>
      <c r="I7" s="29"/>
      <c r="J7" s="29"/>
      <c r="K7" s="30"/>
    </row>
    <row r="8" spans="1:12" ht="18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>
      <c r="A9" s="13" t="s">
        <v>6</v>
      </c>
      <c r="B9" s="32" t="s">
        <v>7</v>
      </c>
      <c r="C9" s="14" t="s">
        <v>23</v>
      </c>
      <c r="D9" s="14" t="s">
        <v>8</v>
      </c>
      <c r="E9" s="13" t="s">
        <v>9</v>
      </c>
      <c r="F9" s="1" t="s">
        <v>10</v>
      </c>
      <c r="G9" s="1" t="s">
        <v>11</v>
      </c>
      <c r="H9" s="1" t="s">
        <v>12</v>
      </c>
      <c r="I9" s="14" t="s">
        <v>26</v>
      </c>
      <c r="J9" s="14" t="s">
        <v>13</v>
      </c>
      <c r="K9" s="14" t="s">
        <v>14</v>
      </c>
      <c r="L9" s="13" t="s">
        <v>15</v>
      </c>
    </row>
    <row r="10" spans="1:12" ht="67.5" customHeight="1">
      <c r="A10" s="13"/>
      <c r="B10" s="33"/>
      <c r="C10" s="14"/>
      <c r="D10" s="14"/>
      <c r="E10" s="13"/>
      <c r="F10" s="2" t="s">
        <v>16</v>
      </c>
      <c r="G10" s="2" t="s">
        <v>16</v>
      </c>
      <c r="H10" s="2" t="s">
        <v>16</v>
      </c>
      <c r="I10" s="14"/>
      <c r="J10" s="14"/>
      <c r="K10" s="14"/>
      <c r="L10" s="13"/>
    </row>
    <row r="11" spans="1:12" ht="78.75" customHeight="1">
      <c r="A11" s="11">
        <v>1</v>
      </c>
      <c r="B11" s="3" t="s">
        <v>27</v>
      </c>
      <c r="C11" s="9" t="s">
        <v>24</v>
      </c>
      <c r="D11" s="9" t="s">
        <v>25</v>
      </c>
      <c r="E11" s="1">
        <v>25</v>
      </c>
      <c r="F11" s="6">
        <v>12331.77</v>
      </c>
      <c r="G11" s="6">
        <v>13071.68</v>
      </c>
      <c r="H11" s="6">
        <v>12701.72</v>
      </c>
      <c r="I11" s="4">
        <v>12701.72</v>
      </c>
      <c r="J11" s="4">
        <f t="shared" ref="J11" si="0">STDEV(F11:H11)</f>
        <v>369.95500001131319</v>
      </c>
      <c r="K11" s="4">
        <f t="shared" ref="K11" si="1">J11/I11*100</f>
        <v>2.912637028774947</v>
      </c>
      <c r="L11" s="7">
        <f t="shared" ref="L11" si="2">ROUND((I11*E11),2)</f>
        <v>317543</v>
      </c>
    </row>
    <row r="12" spans="1:12" ht="78.75" customHeight="1">
      <c r="A12" s="11">
        <v>2</v>
      </c>
      <c r="B12" s="3" t="s">
        <v>28</v>
      </c>
      <c r="C12" s="9" t="s">
        <v>24</v>
      </c>
      <c r="D12" s="9" t="s">
        <v>25</v>
      </c>
      <c r="E12" s="8">
        <v>25</v>
      </c>
      <c r="F12" s="6">
        <v>12331.77</v>
      </c>
      <c r="G12" s="6">
        <v>13071.68</v>
      </c>
      <c r="H12" s="6">
        <v>12701.72</v>
      </c>
      <c r="I12" s="4">
        <v>12701.72</v>
      </c>
      <c r="J12" s="4">
        <f t="shared" ref="J12:J13" si="3">STDEV(F12:H12)</f>
        <v>369.95500001131319</v>
      </c>
      <c r="K12" s="4">
        <f t="shared" ref="K12:K13" si="4">J12/I12*100</f>
        <v>2.912637028774947</v>
      </c>
      <c r="L12" s="7">
        <f t="shared" ref="L12:L13" si="5">ROUND((I12*E12),2)</f>
        <v>317543</v>
      </c>
    </row>
    <row r="13" spans="1:12" ht="78.75" customHeight="1">
      <c r="A13" s="11">
        <v>3</v>
      </c>
      <c r="B13" s="3" t="s">
        <v>29</v>
      </c>
      <c r="C13" s="12" t="s">
        <v>24</v>
      </c>
      <c r="D13" s="12" t="s">
        <v>25</v>
      </c>
      <c r="E13" s="11">
        <v>300</v>
      </c>
      <c r="F13" s="6">
        <v>13.53</v>
      </c>
      <c r="G13" s="6">
        <v>14.34</v>
      </c>
      <c r="H13" s="6">
        <v>13.94</v>
      </c>
      <c r="I13" s="4">
        <v>13.93</v>
      </c>
      <c r="J13" s="4">
        <f t="shared" si="3"/>
        <v>0.40501028793526589</v>
      </c>
      <c r="K13" s="4">
        <f t="shared" si="4"/>
        <v>2.907467967948786</v>
      </c>
      <c r="L13" s="7">
        <f t="shared" si="5"/>
        <v>4179</v>
      </c>
    </row>
    <row r="14" spans="1:12" ht="165">
      <c r="A14" s="11">
        <v>5</v>
      </c>
      <c r="B14" s="3" t="s">
        <v>30</v>
      </c>
      <c r="C14" s="12" t="s">
        <v>24</v>
      </c>
      <c r="D14" s="12" t="s">
        <v>25</v>
      </c>
      <c r="E14" s="11">
        <v>5</v>
      </c>
      <c r="F14" s="6">
        <v>2316.6</v>
      </c>
      <c r="G14" s="6">
        <v>2455.6</v>
      </c>
      <c r="H14" s="6">
        <v>2386.1</v>
      </c>
      <c r="I14" s="4">
        <v>2386.1</v>
      </c>
      <c r="J14" s="4">
        <f t="shared" ref="J14:J15" si="6">STDEV(F14:H14)</f>
        <v>69.5</v>
      </c>
      <c r="K14" s="4">
        <f t="shared" ref="K14:K15" si="7">J14/I14*100</f>
        <v>2.9127027366832907</v>
      </c>
      <c r="L14" s="7">
        <f t="shared" ref="L14:L15" si="8">ROUND((I14*E14),2)</f>
        <v>11930.5</v>
      </c>
    </row>
    <row r="15" spans="1:12" ht="75">
      <c r="A15" s="11">
        <v>6</v>
      </c>
      <c r="B15" s="3" t="s">
        <v>31</v>
      </c>
      <c r="C15" s="12" t="s">
        <v>24</v>
      </c>
      <c r="D15" s="12" t="s">
        <v>25</v>
      </c>
      <c r="E15" s="11">
        <v>2</v>
      </c>
      <c r="F15" s="6">
        <v>5170</v>
      </c>
      <c r="G15" s="6">
        <v>5480</v>
      </c>
      <c r="H15" s="6">
        <v>5325.1</v>
      </c>
      <c r="I15" s="4">
        <v>5325.03</v>
      </c>
      <c r="J15" s="4">
        <f t="shared" si="6"/>
        <v>155.00001075267755</v>
      </c>
      <c r="K15" s="4">
        <f t="shared" si="7"/>
        <v>2.9107819252225351</v>
      </c>
      <c r="L15" s="7">
        <v>10650.2</v>
      </c>
    </row>
    <row r="16" spans="1:12">
      <c r="L16" s="10">
        <v>661845.69999999995</v>
      </c>
    </row>
    <row r="17" spans="1:11">
      <c r="A17" s="5" t="s">
        <v>17</v>
      </c>
      <c r="B17" s="5"/>
      <c r="C17" s="5"/>
      <c r="D17" s="5"/>
      <c r="E17" s="5"/>
      <c r="F17" s="5" t="s">
        <v>18</v>
      </c>
      <c r="G17" s="5"/>
      <c r="H17" s="5"/>
      <c r="I17" s="5"/>
      <c r="J17" s="5"/>
      <c r="K17" s="5"/>
    </row>
    <row r="18" spans="1:11">
      <c r="F18" t="s">
        <v>19</v>
      </c>
    </row>
    <row r="19" spans="1:11">
      <c r="A19" t="s">
        <v>20</v>
      </c>
    </row>
    <row r="20" spans="1:11">
      <c r="F20" t="s">
        <v>22</v>
      </c>
    </row>
    <row r="22" spans="1:11">
      <c r="F22" t="s">
        <v>21</v>
      </c>
    </row>
  </sheetData>
  <mergeCells count="16">
    <mergeCell ref="L9:L10"/>
    <mergeCell ref="D9:D10"/>
    <mergeCell ref="A2:K2"/>
    <mergeCell ref="A3:K3"/>
    <mergeCell ref="A5:B5"/>
    <mergeCell ref="C5:K5"/>
    <mergeCell ref="A6:B7"/>
    <mergeCell ref="C6:K7"/>
    <mergeCell ref="A8:K8"/>
    <mergeCell ref="A9:A10"/>
    <mergeCell ref="B9:B10"/>
    <mergeCell ref="C9:C10"/>
    <mergeCell ref="E9:E10"/>
    <mergeCell ref="I9:I10"/>
    <mergeCell ref="J9:J10"/>
    <mergeCell ref="K9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2021-06-07T06:01:01Z</dcterms:modified>
</cp:coreProperties>
</file>