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8" i="1"/>
  <c r="I58"/>
  <c r="L58" s="1"/>
  <c r="J49"/>
  <c r="I49"/>
  <c r="L49" s="1"/>
  <c r="J48"/>
  <c r="I48"/>
  <c r="L48" s="1"/>
  <c r="J51"/>
  <c r="I51"/>
  <c r="L51" s="1"/>
  <c r="J57"/>
  <c r="I57"/>
  <c r="J56"/>
  <c r="I56"/>
  <c r="J55"/>
  <c r="I55"/>
  <c r="J54"/>
  <c r="I54"/>
  <c r="J53"/>
  <c r="I53"/>
  <c r="J52"/>
  <c r="I52"/>
  <c r="L52" s="1"/>
  <c r="J50"/>
  <c r="I50"/>
  <c r="J47"/>
  <c r="I47"/>
  <c r="L47" s="1"/>
  <c r="J46"/>
  <c r="I46"/>
  <c r="J45"/>
  <c r="I45"/>
  <c r="L45" s="1"/>
  <c r="J44"/>
  <c r="I44"/>
  <c r="L44" s="1"/>
  <c r="J43"/>
  <c r="I43"/>
  <c r="J42"/>
  <c r="I42"/>
  <c r="L42" s="1"/>
  <c r="J41"/>
  <c r="I41"/>
  <c r="L41" s="1"/>
  <c r="J40"/>
  <c r="I40"/>
  <c r="J39"/>
  <c r="I39"/>
  <c r="J38"/>
  <c r="I38"/>
  <c r="L38" s="1"/>
  <c r="J37"/>
  <c r="I37"/>
  <c r="L37" s="1"/>
  <c r="J36"/>
  <c r="I36"/>
  <c r="J35"/>
  <c r="I35"/>
  <c r="L35" s="1"/>
  <c r="J34"/>
  <c r="I34"/>
  <c r="L34" s="1"/>
  <c r="J33"/>
  <c r="I33"/>
  <c r="J32"/>
  <c r="I32"/>
  <c r="L32" s="1"/>
  <c r="J31"/>
  <c r="I31"/>
  <c r="L31" s="1"/>
  <c r="J30"/>
  <c r="I30"/>
  <c r="L30" s="1"/>
  <c r="J29"/>
  <c r="I29"/>
  <c r="L29" s="1"/>
  <c r="J28"/>
  <c r="I28"/>
  <c r="L28" s="1"/>
  <c r="J27"/>
  <c r="I27"/>
  <c r="J26"/>
  <c r="I26"/>
  <c r="J25"/>
  <c r="I25"/>
  <c r="J24"/>
  <c r="I24"/>
  <c r="J23"/>
  <c r="I23"/>
  <c r="J22"/>
  <c r="I22"/>
  <c r="L22" s="1"/>
  <c r="J21"/>
  <c r="I21"/>
  <c r="J20"/>
  <c r="I20"/>
  <c r="J19"/>
  <c r="I19"/>
  <c r="L19" s="1"/>
  <c r="J18"/>
  <c r="I18"/>
  <c r="L18" s="1"/>
  <c r="J17"/>
  <c r="I17"/>
  <c r="J16"/>
  <c r="I16"/>
  <c r="J15"/>
  <c r="I15"/>
  <c r="L15" s="1"/>
  <c r="J14"/>
  <c r="I14"/>
  <c r="L14" s="1"/>
  <c r="J13"/>
  <c r="I13"/>
  <c r="L13" s="1"/>
  <c r="J12"/>
  <c r="I12"/>
  <c r="L12" s="1"/>
  <c r="J11"/>
  <c r="I11"/>
  <c r="L11" s="1"/>
  <c r="J10"/>
  <c r="I10"/>
  <c r="L10" s="1"/>
  <c r="K51" l="1"/>
  <c r="K43"/>
  <c r="K58"/>
  <c r="K49"/>
  <c r="K48"/>
  <c r="K57"/>
  <c r="K55"/>
  <c r="K54"/>
  <c r="K53"/>
  <c r="K50"/>
  <c r="K46"/>
  <c r="K39"/>
  <c r="K40"/>
  <c r="K33"/>
  <c r="K26"/>
  <c r="K25"/>
  <c r="K20"/>
  <c r="K38"/>
  <c r="K47"/>
  <c r="K56"/>
  <c r="K52"/>
  <c r="L53"/>
  <c r="L54"/>
  <c r="L55"/>
  <c r="L56"/>
  <c r="L57"/>
  <c r="L50"/>
  <c r="K36"/>
  <c r="K35"/>
  <c r="K41"/>
  <c r="K42"/>
  <c r="K44"/>
  <c r="K45"/>
  <c r="L39"/>
  <c r="L40"/>
  <c r="L43"/>
  <c r="L46"/>
  <c r="K37"/>
  <c r="L36"/>
  <c r="K34"/>
  <c r="L33"/>
  <c r="K21"/>
  <c r="K24"/>
  <c r="K23"/>
  <c r="K27"/>
  <c r="K32"/>
  <c r="K31"/>
  <c r="K30"/>
  <c r="K29"/>
  <c r="K28"/>
  <c r="K22"/>
  <c r="L20"/>
  <c r="L21"/>
  <c r="L23"/>
  <c r="L24"/>
  <c r="L25"/>
  <c r="L26"/>
  <c r="L27"/>
  <c r="K17"/>
  <c r="K18"/>
  <c r="K15"/>
  <c r="K16"/>
  <c r="K14"/>
  <c r="K13"/>
  <c r="K12"/>
  <c r="K11"/>
  <c r="K10"/>
  <c r="K19"/>
  <c r="L16"/>
  <c r="L17"/>
</calcChain>
</file>

<file path=xl/sharedStrings.xml><?xml version="1.0" encoding="utf-8"?>
<sst xmlns="http://schemas.openxmlformats.org/spreadsheetml/2006/main" count="175" uniqueCount="64">
  <si>
    <t>Обоснование начальной (максимальной) цены контракта</t>
  </si>
  <si>
    <t>Характеристики объекта закупки</t>
  </si>
  <si>
    <t>указано в техническом задании</t>
  </si>
  <si>
    <t>Используемый метод определения НМЦК с обоснованием:</t>
  </si>
  <si>
    <t>Метод сопостовимых рыночных цен (в соответствии с приказом МЭР РФ от  02.10.2013 №567)</t>
  </si>
  <si>
    <t>Расчет НМЦК</t>
  </si>
  <si>
    <t>№</t>
  </si>
  <si>
    <t>Наименование товара, услуги (работы)</t>
  </si>
  <si>
    <t>Ед. изм.</t>
  </si>
  <si>
    <t>Кол-во</t>
  </si>
  <si>
    <t>Поставщик 1</t>
  </si>
  <si>
    <t>Поставщик 2</t>
  </si>
  <si>
    <t>Поставщик 3</t>
  </si>
  <si>
    <t>Средняя цена с НДС в руб.</t>
  </si>
  <si>
    <t>Среднее квадратичное отклонение</t>
  </si>
  <si>
    <t>Коэффициент вариации (%)</t>
  </si>
  <si>
    <t>НМЦК</t>
  </si>
  <si>
    <t>Цена с НДС в руб.</t>
  </si>
  <si>
    <t>Дата поготовки обоснования НМЦК:</t>
  </si>
  <si>
    <t>Согласовано:</t>
  </si>
  <si>
    <t>Генеральный директор__________________ Кадыров Р.З.</t>
  </si>
  <si>
    <t>шт.</t>
  </si>
  <si>
    <t xml:space="preserve">поставка медицинской одежды </t>
  </si>
  <si>
    <t>блуза  медицинская женская , р.96,170</t>
  </si>
  <si>
    <t>код ОКПД</t>
  </si>
  <si>
    <t>14.12.20.000</t>
  </si>
  <si>
    <t>Главный бухгалтер        __________________  Каусарова М. Я.</t>
  </si>
  <si>
    <t>Экономист     ___________________ Старцева Н. Н.</t>
  </si>
  <si>
    <t>ведущий специалист по закупке:</t>
  </si>
  <si>
    <t>блуза  медицинская женская , р.80,164</t>
  </si>
  <si>
    <t>блуза  медицинская женская , р.100,170</t>
  </si>
  <si>
    <t xml:space="preserve"> брюки медицинские  женские, р. 80,164</t>
  </si>
  <si>
    <t xml:space="preserve"> брюки медицинские  женские, р. 100,170</t>
  </si>
  <si>
    <t>халат медицинский женский, р.92,164</t>
  </si>
  <si>
    <t>костюм медицинский женский, р.100,170</t>
  </si>
  <si>
    <t>блуза  медицинская женская, р. 92,170</t>
  </si>
  <si>
    <t>брюки медицинские женские , р.92,170</t>
  </si>
  <si>
    <t>брюки медицинские женские, р.80,164</t>
  </si>
  <si>
    <t>брюки медицинские женские , р.100,170</t>
  </si>
  <si>
    <t>брюки медицинские женские , р.92,164</t>
  </si>
  <si>
    <t>блуза  медицинская женская , р.92,164</t>
  </si>
  <si>
    <t>костюм медицинский женский, р. 104,170</t>
  </si>
  <si>
    <t>брюки медицинские женские, р.100,170</t>
  </si>
  <si>
    <t>костюм медицинский женский, р. 100,170</t>
  </si>
  <si>
    <t>костюм медицинский женский, р. 100,164</t>
  </si>
  <si>
    <t>брюки медецинские женские, р. 104,170</t>
  </si>
  <si>
    <t xml:space="preserve"> брюки медицинские  женские, р. 104,170</t>
  </si>
  <si>
    <t>халат медицинский женский, р. 96,170</t>
  </si>
  <si>
    <t xml:space="preserve"> брюки медицинские  женские, р. 96,170</t>
  </si>
  <si>
    <t>блузка медицинская женская, р. 96,170</t>
  </si>
  <si>
    <t>костюм медицинский женский, р.96,170</t>
  </si>
  <si>
    <t>костюм медицинский женский, р.92,170</t>
  </si>
  <si>
    <t>халат медицинский женский, р. 88,170</t>
  </si>
  <si>
    <t>блузка медицинская женская, р.124,182</t>
  </si>
  <si>
    <t xml:space="preserve"> брюки медицинские  женские, р. 124,182</t>
  </si>
  <si>
    <t>костюм медицинский женский, р.124,182</t>
  </si>
  <si>
    <t>костюм медицинский мужской, р.104,182</t>
  </si>
  <si>
    <t>блузка медицинская женская, р.80,170</t>
  </si>
  <si>
    <t xml:space="preserve"> костюм медицинский женский,р.104,182</t>
  </si>
  <si>
    <t xml:space="preserve"> костюм медицинский женский,р.96,176</t>
  </si>
  <si>
    <t xml:space="preserve"> костюм медицинский женский,р.104,188</t>
  </si>
  <si>
    <t>блузка медицинская женская, р.108,170</t>
  </si>
  <si>
    <t xml:space="preserve"> брюки медицинские  женские, р. 108,170</t>
  </si>
  <si>
    <t>блузка медицинская женская, 3/4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</si>
</sst>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/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5"/>
  <sheetViews>
    <sheetView tabSelected="1" workbookViewId="0">
      <selection activeCell="A3" sqref="A3:K3"/>
    </sheetView>
  </sheetViews>
  <sheetFormatPr defaultRowHeight="15"/>
  <cols>
    <col min="1" max="1" width="7.140625" customWidth="1"/>
    <col min="2" max="2" width="19.85546875" customWidth="1"/>
    <col min="3" max="3" width="14.28515625" customWidth="1"/>
    <col min="5" max="8" width="9.5703125" bestFit="1" customWidth="1"/>
    <col min="9" max="9" width="9.28515625" bestFit="1" customWidth="1"/>
    <col min="10" max="10" width="9.5703125" customWidth="1"/>
    <col min="11" max="11" width="7.28515625" customWidth="1"/>
  </cols>
  <sheetData>
    <row r="2" spans="1:12" ht="18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18">
      <c r="A3" s="10" t="s">
        <v>22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2">
      <c r="A4" s="12" t="s">
        <v>1</v>
      </c>
      <c r="B4" s="13"/>
      <c r="C4" s="12" t="s">
        <v>2</v>
      </c>
      <c r="D4" s="14"/>
      <c r="E4" s="14"/>
      <c r="F4" s="14"/>
      <c r="G4" s="14"/>
      <c r="H4" s="14"/>
      <c r="I4" s="14"/>
      <c r="J4" s="14"/>
      <c r="K4" s="13"/>
    </row>
    <row r="5" spans="1:12">
      <c r="A5" s="15" t="s">
        <v>3</v>
      </c>
      <c r="B5" s="16"/>
      <c r="C5" s="19" t="s">
        <v>4</v>
      </c>
      <c r="D5" s="20"/>
      <c r="E5" s="20"/>
      <c r="F5" s="20"/>
      <c r="G5" s="20"/>
      <c r="H5" s="20"/>
      <c r="I5" s="20"/>
      <c r="J5" s="20"/>
      <c r="K5" s="21"/>
    </row>
    <row r="6" spans="1:12">
      <c r="A6" s="17"/>
      <c r="B6" s="18"/>
      <c r="C6" s="22"/>
      <c r="D6" s="23"/>
      <c r="E6" s="23"/>
      <c r="F6" s="23"/>
      <c r="G6" s="23"/>
      <c r="H6" s="23"/>
      <c r="I6" s="23"/>
      <c r="J6" s="23"/>
      <c r="K6" s="24"/>
    </row>
    <row r="7" spans="1:12" s="8" customFormat="1" ht="12.75">
      <c r="A7" s="27" t="s">
        <v>5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2">
      <c r="A8" s="25" t="s">
        <v>6</v>
      </c>
      <c r="B8" s="28" t="s">
        <v>7</v>
      </c>
      <c r="C8" s="26" t="s">
        <v>24</v>
      </c>
      <c r="D8" s="26" t="s">
        <v>8</v>
      </c>
      <c r="E8" s="25" t="s">
        <v>9</v>
      </c>
      <c r="F8" s="1" t="s">
        <v>10</v>
      </c>
      <c r="G8" s="1" t="s">
        <v>11</v>
      </c>
      <c r="H8" s="1" t="s">
        <v>12</v>
      </c>
      <c r="I8" s="26" t="s">
        <v>13</v>
      </c>
      <c r="J8" s="26" t="s">
        <v>14</v>
      </c>
      <c r="K8" s="26" t="s">
        <v>15</v>
      </c>
      <c r="L8" s="25" t="s">
        <v>16</v>
      </c>
    </row>
    <row r="9" spans="1:12" ht="45">
      <c r="A9" s="25"/>
      <c r="B9" s="28"/>
      <c r="C9" s="26"/>
      <c r="D9" s="26"/>
      <c r="E9" s="25"/>
      <c r="F9" s="2" t="s">
        <v>17</v>
      </c>
      <c r="G9" s="2" t="s">
        <v>17</v>
      </c>
      <c r="H9" s="2" t="s">
        <v>17</v>
      </c>
      <c r="I9" s="26"/>
      <c r="J9" s="26"/>
      <c r="K9" s="26"/>
      <c r="L9" s="25"/>
    </row>
    <row r="10" spans="1:12" ht="35.25" customHeight="1">
      <c r="A10" s="4">
        <v>1</v>
      </c>
      <c r="B10" s="5" t="s">
        <v>37</v>
      </c>
      <c r="C10" s="4" t="s">
        <v>25</v>
      </c>
      <c r="D10" s="6" t="s">
        <v>21</v>
      </c>
      <c r="E10" s="4">
        <v>1</v>
      </c>
      <c r="F10" s="4">
        <v>2051</v>
      </c>
      <c r="G10" s="4">
        <v>2536.36</v>
      </c>
      <c r="H10" s="4">
        <v>2500</v>
      </c>
      <c r="I10" s="7">
        <f t="shared" ref="I10" si="0">ROUND(((F10+G10+H10)/3),2)</f>
        <v>2362.4499999999998</v>
      </c>
      <c r="J10" s="7">
        <f t="shared" ref="J10" si="1">STDEV(F10:H10)</f>
        <v>270.33848511325914</v>
      </c>
      <c r="K10" s="7">
        <f t="shared" ref="K10" si="2">J10/I10*100</f>
        <v>11.443141023651682</v>
      </c>
      <c r="L10" s="7">
        <f t="shared" ref="L10" si="3">ROUND((I10*E10),2)</f>
        <v>2362.4499999999998</v>
      </c>
    </row>
    <row r="11" spans="1:12" ht="37.5" customHeight="1">
      <c r="A11" s="4">
        <v>2</v>
      </c>
      <c r="B11" s="5" t="s">
        <v>29</v>
      </c>
      <c r="C11" s="4" t="s">
        <v>25</v>
      </c>
      <c r="D11" s="6" t="s">
        <v>21</v>
      </c>
      <c r="E11" s="4">
        <v>1</v>
      </c>
      <c r="F11" s="4">
        <v>3084</v>
      </c>
      <c r="G11" s="4">
        <v>3718.18</v>
      </c>
      <c r="H11" s="4">
        <v>3700</v>
      </c>
      <c r="I11" s="7">
        <f t="shared" ref="I11:I12" si="4">ROUND(((F11+G11+H11)/3),2)</f>
        <v>3500.73</v>
      </c>
      <c r="J11" s="7">
        <f t="shared" ref="J11:J12" si="5">STDEV(F11:H11)</f>
        <v>361.01033798678594</v>
      </c>
      <c r="K11" s="7">
        <f t="shared" ref="K11:K12" si="6">J11/I11*100</f>
        <v>10.312430207036416</v>
      </c>
      <c r="L11" s="7">
        <f t="shared" ref="L11:L12" si="7">ROUND((I11*E11),2)</f>
        <v>3500.73</v>
      </c>
    </row>
    <row r="12" spans="1:12" ht="35.25" customHeight="1">
      <c r="A12" s="4">
        <v>3</v>
      </c>
      <c r="B12" s="5" t="s">
        <v>30</v>
      </c>
      <c r="C12" s="4" t="s">
        <v>25</v>
      </c>
      <c r="D12" s="6" t="s">
        <v>21</v>
      </c>
      <c r="E12" s="4">
        <v>1</v>
      </c>
      <c r="F12" s="4">
        <v>2367</v>
      </c>
      <c r="G12" s="4">
        <v>2900</v>
      </c>
      <c r="H12" s="4">
        <v>2900</v>
      </c>
      <c r="I12" s="7">
        <f t="shared" si="4"/>
        <v>2722.33</v>
      </c>
      <c r="J12" s="7">
        <f t="shared" si="5"/>
        <v>307.72769347807156</v>
      </c>
      <c r="K12" s="7">
        <f t="shared" si="6"/>
        <v>11.30383507796893</v>
      </c>
      <c r="L12" s="7">
        <f t="shared" si="7"/>
        <v>2722.33</v>
      </c>
    </row>
    <row r="13" spans="1:12" ht="37.5" customHeight="1">
      <c r="A13" s="4">
        <v>4</v>
      </c>
      <c r="B13" s="5" t="s">
        <v>38</v>
      </c>
      <c r="C13" s="4" t="s">
        <v>25</v>
      </c>
      <c r="D13" s="6" t="s">
        <v>21</v>
      </c>
      <c r="E13" s="4">
        <v>1</v>
      </c>
      <c r="F13" s="4">
        <v>2107</v>
      </c>
      <c r="G13" s="4">
        <v>2627.27</v>
      </c>
      <c r="H13" s="4">
        <v>2600</v>
      </c>
      <c r="I13" s="7">
        <f t="shared" ref="I13" si="8">ROUND(((F13+G13+H13)/3),2)</f>
        <v>2444.7600000000002</v>
      </c>
      <c r="J13" s="7">
        <f t="shared" ref="J13" si="9">STDEV(F13:H13)</f>
        <v>292.82347520875481</v>
      </c>
      <c r="K13" s="7">
        <f t="shared" ref="K13" si="10">J13/I13*100</f>
        <v>11.977595968878532</v>
      </c>
      <c r="L13" s="7">
        <f t="shared" ref="L13" si="11">ROUND((I13*E13),2)</f>
        <v>2444.7600000000002</v>
      </c>
    </row>
    <row r="14" spans="1:12" ht="37.5" customHeight="1">
      <c r="A14" s="4">
        <v>5</v>
      </c>
      <c r="B14" s="5" t="s">
        <v>34</v>
      </c>
      <c r="C14" s="4" t="s">
        <v>25</v>
      </c>
      <c r="D14" s="6" t="s">
        <v>21</v>
      </c>
      <c r="E14" s="4">
        <v>1</v>
      </c>
      <c r="F14" s="4">
        <v>3852</v>
      </c>
      <c r="G14" s="4">
        <v>4536.3599999999997</v>
      </c>
      <c r="H14" s="4">
        <v>4500</v>
      </c>
      <c r="I14" s="7">
        <f t="shared" ref="I14:I17" si="12">ROUND(((F14+G14+H14)/3),2)</f>
        <v>4296.12</v>
      </c>
      <c r="J14" s="7">
        <f t="shared" ref="J14:J17" si="13">STDEV(F14:H14)</f>
        <v>385.04862446189782</v>
      </c>
      <c r="K14" s="7">
        <f t="shared" ref="K14:K17" si="14">J14/I14*100</f>
        <v>8.9627064528434452</v>
      </c>
      <c r="L14" s="7">
        <f t="shared" ref="L14:L17" si="15">ROUND((I14*E14),2)</f>
        <v>4296.12</v>
      </c>
    </row>
    <row r="15" spans="1:12" ht="37.5" customHeight="1">
      <c r="A15" s="4">
        <v>6</v>
      </c>
      <c r="B15" s="5" t="s">
        <v>35</v>
      </c>
      <c r="C15" s="4" t="s">
        <v>25</v>
      </c>
      <c r="D15" s="6" t="s">
        <v>21</v>
      </c>
      <c r="E15" s="4">
        <v>1</v>
      </c>
      <c r="F15" s="4">
        <v>2367</v>
      </c>
      <c r="G15" s="4">
        <v>2900</v>
      </c>
      <c r="H15" s="4">
        <v>2900</v>
      </c>
      <c r="I15" s="7">
        <f t="shared" si="12"/>
        <v>2722.33</v>
      </c>
      <c r="J15" s="7">
        <f t="shared" si="13"/>
        <v>307.72769347807156</v>
      </c>
      <c r="K15" s="7">
        <f t="shared" si="14"/>
        <v>11.30383507796893</v>
      </c>
      <c r="L15" s="7">
        <f t="shared" si="15"/>
        <v>2722.33</v>
      </c>
    </row>
    <row r="16" spans="1:12" ht="35.25" customHeight="1">
      <c r="A16" s="4">
        <v>7</v>
      </c>
      <c r="B16" s="5" t="s">
        <v>33</v>
      </c>
      <c r="C16" s="4" t="s">
        <v>25</v>
      </c>
      <c r="D16" s="6" t="s">
        <v>21</v>
      </c>
      <c r="E16" s="4">
        <v>1</v>
      </c>
      <c r="F16" s="4">
        <v>2895</v>
      </c>
      <c r="G16" s="4">
        <v>3536.36</v>
      </c>
      <c r="H16" s="4">
        <v>3500</v>
      </c>
      <c r="I16" s="7">
        <f t="shared" si="12"/>
        <v>3310.45</v>
      </c>
      <c r="J16" s="7">
        <f t="shared" si="13"/>
        <v>360.2521568753358</v>
      </c>
      <c r="K16" s="7">
        <f t="shared" si="14"/>
        <v>10.882271500108317</v>
      </c>
      <c r="L16" s="7">
        <f t="shared" si="15"/>
        <v>3310.45</v>
      </c>
    </row>
    <row r="17" spans="1:12" ht="37.5" customHeight="1">
      <c r="A17" s="4">
        <v>8</v>
      </c>
      <c r="B17" s="5" t="s">
        <v>36</v>
      </c>
      <c r="C17" s="4" t="s">
        <v>25</v>
      </c>
      <c r="D17" s="6" t="s">
        <v>21</v>
      </c>
      <c r="E17" s="4">
        <v>1</v>
      </c>
      <c r="F17" s="4">
        <v>2051</v>
      </c>
      <c r="G17" s="4">
        <v>2536.36</v>
      </c>
      <c r="H17" s="4">
        <v>2500</v>
      </c>
      <c r="I17" s="7">
        <f t="shared" si="12"/>
        <v>2362.4499999999998</v>
      </c>
      <c r="J17" s="7">
        <f t="shared" si="13"/>
        <v>270.33848511325914</v>
      </c>
      <c r="K17" s="7">
        <f t="shared" si="14"/>
        <v>11.443141023651682</v>
      </c>
      <c r="L17" s="7">
        <f t="shared" si="15"/>
        <v>2362.4499999999998</v>
      </c>
    </row>
    <row r="18" spans="1:12" ht="37.5" customHeight="1">
      <c r="A18" s="4">
        <v>9</v>
      </c>
      <c r="B18" s="5" t="s">
        <v>39</v>
      </c>
      <c r="C18" s="4" t="s">
        <v>25</v>
      </c>
      <c r="D18" s="6" t="s">
        <v>21</v>
      </c>
      <c r="E18" s="4">
        <v>1</v>
      </c>
      <c r="F18" s="4">
        <v>2051</v>
      </c>
      <c r="G18" s="4">
        <v>2536.36</v>
      </c>
      <c r="H18" s="4">
        <v>2500</v>
      </c>
      <c r="I18" s="7">
        <f t="shared" ref="I18" si="16">ROUND(((F18+G18+H18)/3),2)</f>
        <v>2362.4499999999998</v>
      </c>
      <c r="J18" s="7">
        <f t="shared" ref="J18" si="17">STDEV(F18:H18)</f>
        <v>270.33848511325914</v>
      </c>
      <c r="K18" s="7">
        <f t="shared" ref="K18" si="18">J18/I18*100</f>
        <v>11.443141023651682</v>
      </c>
      <c r="L18" s="7">
        <f t="shared" ref="L18" si="19">ROUND((I18*E18),2)</f>
        <v>2362.4499999999998</v>
      </c>
    </row>
    <row r="19" spans="1:12" ht="37.5" customHeight="1">
      <c r="A19" s="4">
        <v>10</v>
      </c>
      <c r="B19" s="5" t="s">
        <v>40</v>
      </c>
      <c r="C19" s="4" t="s">
        <v>25</v>
      </c>
      <c r="D19" s="6" t="s">
        <v>21</v>
      </c>
      <c r="E19" s="4">
        <v>1</v>
      </c>
      <c r="F19" s="4">
        <v>2702</v>
      </c>
      <c r="G19" s="4">
        <v>3263.64</v>
      </c>
      <c r="H19" s="4">
        <v>3300</v>
      </c>
      <c r="I19" s="7">
        <f t="shared" ref="I19:I28" si="20">ROUND(((F19+G19+H19)/3),2)</f>
        <v>3088.55</v>
      </c>
      <c r="J19" s="7">
        <f t="shared" ref="J19:J28" si="21">STDEV(F19:H19)</f>
        <v>335.25252651297654</v>
      </c>
      <c r="K19" s="7">
        <f t="shared" ref="K19:K28" si="22">J19/I19*100</f>
        <v>10.854689952015558</v>
      </c>
      <c r="L19" s="7">
        <f t="shared" ref="L19:L28" si="23">ROUND((I19*E19),2)</f>
        <v>3088.55</v>
      </c>
    </row>
    <row r="20" spans="1:12" ht="25.5">
      <c r="A20" s="4">
        <v>11</v>
      </c>
      <c r="B20" s="5" t="s">
        <v>36</v>
      </c>
      <c r="C20" s="4" t="s">
        <v>25</v>
      </c>
      <c r="D20" s="6" t="s">
        <v>21</v>
      </c>
      <c r="E20" s="4">
        <v>1</v>
      </c>
      <c r="F20" s="4">
        <v>2051</v>
      </c>
      <c r="G20" s="4">
        <v>2536.36</v>
      </c>
      <c r="H20" s="4">
        <v>2500</v>
      </c>
      <c r="I20" s="7">
        <f t="shared" si="20"/>
        <v>2362.4499999999998</v>
      </c>
      <c r="J20" s="7">
        <f t="shared" si="21"/>
        <v>270.33848511325914</v>
      </c>
      <c r="K20" s="7">
        <f t="shared" si="22"/>
        <v>11.443141023651682</v>
      </c>
      <c r="L20" s="7">
        <f t="shared" si="23"/>
        <v>2362.4499999999998</v>
      </c>
    </row>
    <row r="21" spans="1:12" ht="25.5">
      <c r="A21" s="4">
        <v>12</v>
      </c>
      <c r="B21" s="5" t="s">
        <v>36</v>
      </c>
      <c r="C21" s="4" t="s">
        <v>25</v>
      </c>
      <c r="D21" s="6" t="s">
        <v>21</v>
      </c>
      <c r="E21" s="4">
        <v>1</v>
      </c>
      <c r="F21" s="4">
        <v>1790</v>
      </c>
      <c r="G21" s="4">
        <v>2172.73</v>
      </c>
      <c r="H21" s="4">
        <v>2200</v>
      </c>
      <c r="I21" s="7">
        <f t="shared" si="20"/>
        <v>2054.2399999999998</v>
      </c>
      <c r="J21" s="7">
        <f t="shared" si="21"/>
        <v>229.24728489849912</v>
      </c>
      <c r="K21" s="7">
        <f t="shared" si="22"/>
        <v>11.159712832896796</v>
      </c>
      <c r="L21" s="7">
        <f t="shared" si="23"/>
        <v>2054.2399999999998</v>
      </c>
    </row>
    <row r="22" spans="1:12" ht="25.5">
      <c r="A22" s="4">
        <v>13</v>
      </c>
      <c r="B22" s="5" t="s">
        <v>41</v>
      </c>
      <c r="C22" s="4" t="s">
        <v>25</v>
      </c>
      <c r="D22" s="6" t="s">
        <v>21</v>
      </c>
      <c r="E22" s="4">
        <v>1</v>
      </c>
      <c r="F22" s="4">
        <v>4112</v>
      </c>
      <c r="G22" s="4">
        <v>4990.91</v>
      </c>
      <c r="H22" s="4">
        <v>5000</v>
      </c>
      <c r="I22" s="7">
        <f t="shared" si="20"/>
        <v>4700.97</v>
      </c>
      <c r="J22" s="7">
        <f t="shared" si="21"/>
        <v>510.08323114958722</v>
      </c>
      <c r="K22" s="7">
        <f t="shared" si="22"/>
        <v>10.850595327125831</v>
      </c>
      <c r="L22" s="7">
        <f t="shared" si="23"/>
        <v>4700.97</v>
      </c>
    </row>
    <row r="23" spans="1:12" ht="25.5">
      <c r="A23" s="4">
        <v>14</v>
      </c>
      <c r="B23" s="5" t="s">
        <v>30</v>
      </c>
      <c r="C23" s="4" t="s">
        <v>25</v>
      </c>
      <c r="D23" s="6" t="s">
        <v>21</v>
      </c>
      <c r="E23" s="4">
        <v>1</v>
      </c>
      <c r="F23" s="4">
        <v>2702</v>
      </c>
      <c r="G23" s="4">
        <v>3263.64</v>
      </c>
      <c r="H23" s="4">
        <v>3300</v>
      </c>
      <c r="I23" s="7">
        <f t="shared" si="20"/>
        <v>3088.55</v>
      </c>
      <c r="J23" s="7">
        <f t="shared" si="21"/>
        <v>335.25252651297654</v>
      </c>
      <c r="K23" s="7">
        <f t="shared" si="22"/>
        <v>10.854689952015558</v>
      </c>
      <c r="L23" s="7">
        <f t="shared" si="23"/>
        <v>3088.55</v>
      </c>
    </row>
    <row r="24" spans="1:12" ht="25.5">
      <c r="A24" s="4">
        <v>15</v>
      </c>
      <c r="B24" s="5" t="s">
        <v>42</v>
      </c>
      <c r="C24" s="4" t="s">
        <v>25</v>
      </c>
      <c r="D24" s="6" t="s">
        <v>21</v>
      </c>
      <c r="E24" s="4">
        <v>1</v>
      </c>
      <c r="F24" s="4">
        <v>2051</v>
      </c>
      <c r="G24" s="4">
        <v>2536.36</v>
      </c>
      <c r="H24" s="4">
        <v>2500</v>
      </c>
      <c r="I24" s="7">
        <f t="shared" si="20"/>
        <v>2362.4499999999998</v>
      </c>
      <c r="J24" s="7">
        <f t="shared" si="21"/>
        <v>270.33848511325914</v>
      </c>
      <c r="K24" s="7">
        <f t="shared" si="22"/>
        <v>11.443141023651682</v>
      </c>
      <c r="L24" s="7">
        <f t="shared" si="23"/>
        <v>2362.4499999999998</v>
      </c>
    </row>
    <row r="25" spans="1:12" ht="25.5">
      <c r="A25" s="4">
        <v>16</v>
      </c>
      <c r="B25" s="5" t="s">
        <v>43</v>
      </c>
      <c r="C25" s="4" t="s">
        <v>25</v>
      </c>
      <c r="D25" s="6" t="s">
        <v>21</v>
      </c>
      <c r="E25" s="4">
        <v>1</v>
      </c>
      <c r="F25" s="4">
        <v>2932</v>
      </c>
      <c r="G25" s="4">
        <v>3536.36</v>
      </c>
      <c r="H25" s="4">
        <v>3500</v>
      </c>
      <c r="I25" s="7">
        <f t="shared" si="20"/>
        <v>3322.79</v>
      </c>
      <c r="J25" s="7">
        <f t="shared" si="21"/>
        <v>338.91912978368759</v>
      </c>
      <c r="K25" s="7">
        <f t="shared" si="22"/>
        <v>10.199835974698599</v>
      </c>
      <c r="L25" s="7">
        <f t="shared" si="23"/>
        <v>3322.79</v>
      </c>
    </row>
    <row r="26" spans="1:12" ht="25.5">
      <c r="A26" s="4">
        <v>17</v>
      </c>
      <c r="B26" s="5" t="s">
        <v>41</v>
      </c>
      <c r="C26" s="4" t="s">
        <v>25</v>
      </c>
      <c r="D26" s="6" t="s">
        <v>21</v>
      </c>
      <c r="E26" s="4">
        <v>1</v>
      </c>
      <c r="F26" s="4">
        <v>3852</v>
      </c>
      <c r="G26" s="4">
        <v>4536.3599999999997</v>
      </c>
      <c r="H26" s="4">
        <v>4500</v>
      </c>
      <c r="I26" s="7">
        <f t="shared" si="20"/>
        <v>4296.12</v>
      </c>
      <c r="J26" s="7">
        <f t="shared" si="21"/>
        <v>385.04862446189782</v>
      </c>
      <c r="K26" s="7">
        <f t="shared" si="22"/>
        <v>8.9627064528434452</v>
      </c>
      <c r="L26" s="7">
        <f t="shared" si="23"/>
        <v>4296.12</v>
      </c>
    </row>
    <row r="27" spans="1:12" ht="25.5">
      <c r="A27" s="4">
        <v>18</v>
      </c>
      <c r="B27" s="5" t="s">
        <v>41</v>
      </c>
      <c r="C27" s="4" t="s">
        <v>25</v>
      </c>
      <c r="D27" s="6" t="s">
        <v>21</v>
      </c>
      <c r="E27" s="4">
        <v>1</v>
      </c>
      <c r="F27" s="4">
        <v>3852</v>
      </c>
      <c r="G27" s="4">
        <v>4536.3599999999997</v>
      </c>
      <c r="H27" s="4">
        <v>4500</v>
      </c>
      <c r="I27" s="7">
        <f t="shared" si="20"/>
        <v>4296.12</v>
      </c>
      <c r="J27" s="7">
        <f t="shared" si="21"/>
        <v>385.04862446189782</v>
      </c>
      <c r="K27" s="7">
        <f t="shared" si="22"/>
        <v>8.9627064528434452</v>
      </c>
      <c r="L27" s="7">
        <f t="shared" si="23"/>
        <v>4296.12</v>
      </c>
    </row>
    <row r="28" spans="1:12" ht="25.5">
      <c r="A28" s="4">
        <v>19</v>
      </c>
      <c r="B28" s="5" t="s">
        <v>44</v>
      </c>
      <c r="C28" s="4" t="s">
        <v>25</v>
      </c>
      <c r="D28" s="6" t="s">
        <v>21</v>
      </c>
      <c r="E28" s="4">
        <v>1</v>
      </c>
      <c r="F28" s="4">
        <v>2932</v>
      </c>
      <c r="G28" s="4">
        <v>3536.36</v>
      </c>
      <c r="H28" s="4">
        <v>3500</v>
      </c>
      <c r="I28" s="7">
        <f t="shared" si="20"/>
        <v>3322.79</v>
      </c>
      <c r="J28" s="7">
        <f t="shared" si="21"/>
        <v>338.91912978368759</v>
      </c>
      <c r="K28" s="7">
        <f t="shared" si="22"/>
        <v>10.199835974698599</v>
      </c>
      <c r="L28" s="7">
        <f t="shared" si="23"/>
        <v>3322.79</v>
      </c>
    </row>
    <row r="29" spans="1:12" ht="25.5">
      <c r="A29" s="4">
        <v>20</v>
      </c>
      <c r="B29" s="5" t="s">
        <v>45</v>
      </c>
      <c r="C29" s="4" t="s">
        <v>25</v>
      </c>
      <c r="D29" s="6" t="s">
        <v>21</v>
      </c>
      <c r="E29" s="4">
        <v>1</v>
      </c>
      <c r="F29" s="4">
        <v>1712</v>
      </c>
      <c r="G29" s="4">
        <v>2081.8200000000002</v>
      </c>
      <c r="H29" s="4">
        <v>2100</v>
      </c>
      <c r="I29" s="7">
        <f t="shared" ref="I29:I31" si="24">ROUND(((F29+G29+H29)/3),2)</f>
        <v>1964.61</v>
      </c>
      <c r="J29" s="7">
        <f t="shared" ref="J29:J31" si="25">STDEV(F29:H29)</f>
        <v>218.95256137651154</v>
      </c>
      <c r="K29" s="7">
        <f t="shared" ref="K29:K31" si="26">J29/I29*100</f>
        <v>11.144835940797998</v>
      </c>
      <c r="L29" s="7">
        <f t="shared" ref="L29:L31" si="27">ROUND((I29*E29),2)</f>
        <v>1964.61</v>
      </c>
    </row>
    <row r="30" spans="1:12" ht="25.5">
      <c r="A30" s="4">
        <v>21</v>
      </c>
      <c r="B30" s="5" t="s">
        <v>30</v>
      </c>
      <c r="C30" s="4" t="s">
        <v>25</v>
      </c>
      <c r="D30" s="6" t="s">
        <v>21</v>
      </c>
      <c r="E30" s="4">
        <v>1</v>
      </c>
      <c r="F30" s="4">
        <v>2367</v>
      </c>
      <c r="G30" s="4">
        <v>2900</v>
      </c>
      <c r="H30" s="4">
        <v>2900</v>
      </c>
      <c r="I30" s="7">
        <f t="shared" si="24"/>
        <v>2722.33</v>
      </c>
      <c r="J30" s="7">
        <f t="shared" si="25"/>
        <v>307.72769347807156</v>
      </c>
      <c r="K30" s="7">
        <f t="shared" si="26"/>
        <v>11.30383507796893</v>
      </c>
      <c r="L30" s="7">
        <f t="shared" si="27"/>
        <v>2722.33</v>
      </c>
    </row>
    <row r="31" spans="1:12" ht="25.5">
      <c r="A31" s="4">
        <v>22</v>
      </c>
      <c r="B31" s="5" t="s">
        <v>34</v>
      </c>
      <c r="C31" s="4" t="s">
        <v>25</v>
      </c>
      <c r="D31" s="6" t="s">
        <v>21</v>
      </c>
      <c r="E31" s="4">
        <v>1</v>
      </c>
      <c r="F31" s="4">
        <v>3852</v>
      </c>
      <c r="G31" s="4">
        <v>4536.3599999999997</v>
      </c>
      <c r="H31" s="4">
        <v>4500</v>
      </c>
      <c r="I31" s="7">
        <f t="shared" si="24"/>
        <v>4296.12</v>
      </c>
      <c r="J31" s="7">
        <f t="shared" si="25"/>
        <v>385.04862446189782</v>
      </c>
      <c r="K31" s="7">
        <f t="shared" si="26"/>
        <v>8.9627064528434452</v>
      </c>
      <c r="L31" s="7">
        <f t="shared" si="27"/>
        <v>4296.12</v>
      </c>
    </row>
    <row r="32" spans="1:12" ht="25.5">
      <c r="A32" s="4">
        <v>23</v>
      </c>
      <c r="B32" s="5" t="s">
        <v>46</v>
      </c>
      <c r="C32" s="4" t="s">
        <v>25</v>
      </c>
      <c r="D32" s="6" t="s">
        <v>21</v>
      </c>
      <c r="E32" s="4">
        <v>2</v>
      </c>
      <c r="F32" s="4">
        <v>2107</v>
      </c>
      <c r="G32" s="4">
        <v>2627.27</v>
      </c>
      <c r="H32" s="4">
        <v>2600</v>
      </c>
      <c r="I32" s="7">
        <f t="shared" ref="I32:I34" si="28">ROUND(((F32+G32+H32)/3),2)</f>
        <v>2444.7600000000002</v>
      </c>
      <c r="J32" s="7">
        <f t="shared" ref="J32:J34" si="29">STDEV(F32:H32)</f>
        <v>292.82347520875481</v>
      </c>
      <c r="K32" s="7">
        <f t="shared" ref="K32:K34" si="30">J32/I32*100</f>
        <v>11.977595968878532</v>
      </c>
      <c r="L32" s="7">
        <f t="shared" ref="L32:L34" si="31">ROUND((I32*E32),2)</f>
        <v>4889.5200000000004</v>
      </c>
    </row>
    <row r="33" spans="1:12" ht="25.5">
      <c r="A33" s="4">
        <v>24</v>
      </c>
      <c r="B33" s="5" t="s">
        <v>23</v>
      </c>
      <c r="C33" s="4" t="s">
        <v>25</v>
      </c>
      <c r="D33" s="6" t="s">
        <v>21</v>
      </c>
      <c r="E33" s="4">
        <v>2</v>
      </c>
      <c r="F33" s="4">
        <v>2702</v>
      </c>
      <c r="G33" s="4">
        <v>3263.64</v>
      </c>
      <c r="H33" s="4">
        <v>3300</v>
      </c>
      <c r="I33" s="7">
        <f t="shared" si="28"/>
        <v>3088.55</v>
      </c>
      <c r="J33" s="7">
        <f t="shared" si="29"/>
        <v>335.25252651297654</v>
      </c>
      <c r="K33" s="7">
        <f t="shared" si="30"/>
        <v>10.854689952015558</v>
      </c>
      <c r="L33" s="7">
        <f t="shared" si="31"/>
        <v>6177.1</v>
      </c>
    </row>
    <row r="34" spans="1:12" ht="25.5">
      <c r="A34" s="4">
        <v>25</v>
      </c>
      <c r="B34" s="5" t="s">
        <v>32</v>
      </c>
      <c r="C34" s="4" t="s">
        <v>25</v>
      </c>
      <c r="D34" s="6" t="s">
        <v>21</v>
      </c>
      <c r="E34" s="4">
        <v>1</v>
      </c>
      <c r="F34" s="4">
        <v>2107</v>
      </c>
      <c r="G34" s="4">
        <v>2627.27</v>
      </c>
      <c r="H34" s="4">
        <v>2600</v>
      </c>
      <c r="I34" s="7">
        <f t="shared" si="28"/>
        <v>2444.7600000000002</v>
      </c>
      <c r="J34" s="7">
        <f t="shared" si="29"/>
        <v>292.82347520875481</v>
      </c>
      <c r="K34" s="7">
        <f t="shared" si="30"/>
        <v>11.977595968878532</v>
      </c>
      <c r="L34" s="7">
        <f t="shared" si="31"/>
        <v>2444.7600000000002</v>
      </c>
    </row>
    <row r="35" spans="1:12" ht="25.5">
      <c r="A35" s="4">
        <v>26</v>
      </c>
      <c r="B35" s="5" t="s">
        <v>47</v>
      </c>
      <c r="C35" s="4" t="s">
        <v>25</v>
      </c>
      <c r="D35" s="6" t="s">
        <v>21</v>
      </c>
      <c r="E35" s="4">
        <v>1</v>
      </c>
      <c r="F35" s="4">
        <v>3457</v>
      </c>
      <c r="G35" s="4">
        <v>4172.7299999999996</v>
      </c>
      <c r="H35" s="4">
        <v>4200</v>
      </c>
      <c r="I35" s="7">
        <f t="shared" ref="I35:I43" si="32">ROUND(((F35+G35+H35)/3),2)</f>
        <v>3943.24</v>
      </c>
      <c r="J35" s="7">
        <f t="shared" ref="J35:J43" si="33">STDEV(F35:H35)</f>
        <v>421.31976886129581</v>
      </c>
      <c r="K35" s="7">
        <f t="shared" ref="K35:K43" si="34">J35/I35*100</f>
        <v>10.684608820698102</v>
      </c>
      <c r="L35" s="7">
        <f t="shared" ref="L35:L43" si="35">ROUND((I35*E35),2)</f>
        <v>3943.24</v>
      </c>
    </row>
    <row r="36" spans="1:12" ht="25.5">
      <c r="A36" s="4">
        <v>27</v>
      </c>
      <c r="B36" s="5" t="s">
        <v>48</v>
      </c>
      <c r="C36" s="4" t="s">
        <v>25</v>
      </c>
      <c r="D36" s="6" t="s">
        <v>21</v>
      </c>
      <c r="E36" s="4">
        <v>1</v>
      </c>
      <c r="F36" s="4">
        <v>2051</v>
      </c>
      <c r="G36" s="4">
        <v>2536.36</v>
      </c>
      <c r="H36" s="4">
        <v>2500</v>
      </c>
      <c r="I36" s="7">
        <f t="shared" si="32"/>
        <v>2362.4499999999998</v>
      </c>
      <c r="J36" s="7">
        <f t="shared" si="33"/>
        <v>270.33848511325914</v>
      </c>
      <c r="K36" s="7">
        <f t="shared" si="34"/>
        <v>11.443141023651682</v>
      </c>
      <c r="L36" s="7">
        <f t="shared" si="35"/>
        <v>2362.4499999999998</v>
      </c>
    </row>
    <row r="37" spans="1:12" ht="25.5">
      <c r="A37" s="4">
        <v>28</v>
      </c>
      <c r="B37" s="5" t="s">
        <v>49</v>
      </c>
      <c r="C37" s="4" t="s">
        <v>25</v>
      </c>
      <c r="D37" s="6" t="s">
        <v>21</v>
      </c>
      <c r="E37" s="4">
        <v>1</v>
      </c>
      <c r="F37" s="4">
        <v>2367</v>
      </c>
      <c r="G37" s="4">
        <v>2900</v>
      </c>
      <c r="H37" s="4">
        <v>2900</v>
      </c>
      <c r="I37" s="7">
        <f t="shared" si="32"/>
        <v>2722.33</v>
      </c>
      <c r="J37" s="7">
        <f t="shared" si="33"/>
        <v>307.72769347807156</v>
      </c>
      <c r="K37" s="7">
        <f t="shared" si="34"/>
        <v>11.30383507796893</v>
      </c>
      <c r="L37" s="7">
        <f t="shared" si="35"/>
        <v>2722.33</v>
      </c>
    </row>
    <row r="38" spans="1:12" ht="25.5">
      <c r="A38" s="4">
        <v>29</v>
      </c>
      <c r="B38" s="5" t="s">
        <v>34</v>
      </c>
      <c r="C38" s="4" t="s">
        <v>25</v>
      </c>
      <c r="D38" s="6" t="s">
        <v>21</v>
      </c>
      <c r="E38" s="4">
        <v>1</v>
      </c>
      <c r="F38" s="4">
        <v>3852</v>
      </c>
      <c r="G38" s="4">
        <v>4536.3599999999997</v>
      </c>
      <c r="H38" s="4">
        <v>4500</v>
      </c>
      <c r="I38" s="7">
        <f t="shared" si="32"/>
        <v>4296.12</v>
      </c>
      <c r="J38" s="7">
        <f t="shared" si="33"/>
        <v>385.04862446189782</v>
      </c>
      <c r="K38" s="7">
        <f t="shared" si="34"/>
        <v>8.9627064528434452</v>
      </c>
      <c r="L38" s="7">
        <f t="shared" si="35"/>
        <v>4296.12</v>
      </c>
    </row>
    <row r="39" spans="1:12" ht="25.5">
      <c r="A39" s="4">
        <v>30</v>
      </c>
      <c r="B39" s="5" t="s">
        <v>34</v>
      </c>
      <c r="C39" s="4" t="s">
        <v>25</v>
      </c>
      <c r="D39" s="6" t="s">
        <v>21</v>
      </c>
      <c r="E39" s="4">
        <v>1</v>
      </c>
      <c r="F39" s="4">
        <v>3852</v>
      </c>
      <c r="G39" s="4">
        <v>4536.3599999999997</v>
      </c>
      <c r="H39" s="4">
        <v>4500</v>
      </c>
      <c r="I39" s="7">
        <f t="shared" si="32"/>
        <v>4296.12</v>
      </c>
      <c r="J39" s="7">
        <f t="shared" si="33"/>
        <v>385.04862446189782</v>
      </c>
      <c r="K39" s="7">
        <f t="shared" si="34"/>
        <v>8.9627064528434452</v>
      </c>
      <c r="L39" s="7">
        <f t="shared" si="35"/>
        <v>4296.12</v>
      </c>
    </row>
    <row r="40" spans="1:12" ht="25.5">
      <c r="A40" s="4">
        <v>31</v>
      </c>
      <c r="B40" s="5" t="s">
        <v>50</v>
      </c>
      <c r="C40" s="4" t="s">
        <v>25</v>
      </c>
      <c r="D40" s="6" t="s">
        <v>21</v>
      </c>
      <c r="E40" s="4">
        <v>1</v>
      </c>
      <c r="F40" s="4">
        <v>2932</v>
      </c>
      <c r="G40" s="4">
        <v>3536.36</v>
      </c>
      <c r="H40" s="4">
        <v>3500</v>
      </c>
      <c r="I40" s="7">
        <f t="shared" si="32"/>
        <v>3322.79</v>
      </c>
      <c r="J40" s="7">
        <f t="shared" si="33"/>
        <v>338.91912978368759</v>
      </c>
      <c r="K40" s="7">
        <f t="shared" si="34"/>
        <v>10.199835974698599</v>
      </c>
      <c r="L40" s="7">
        <f t="shared" si="35"/>
        <v>3322.79</v>
      </c>
    </row>
    <row r="41" spans="1:12" ht="25.5">
      <c r="A41" s="4">
        <v>32</v>
      </c>
      <c r="B41" s="5" t="s">
        <v>51</v>
      </c>
      <c r="C41" s="4" t="s">
        <v>25</v>
      </c>
      <c r="D41" s="6" t="s">
        <v>21</v>
      </c>
      <c r="E41" s="4">
        <v>1</v>
      </c>
      <c r="F41" s="4">
        <v>3852</v>
      </c>
      <c r="G41" s="4">
        <v>4536.3599999999997</v>
      </c>
      <c r="H41" s="4">
        <v>4500</v>
      </c>
      <c r="I41" s="7">
        <f t="shared" si="32"/>
        <v>4296.12</v>
      </c>
      <c r="J41" s="7">
        <f t="shared" si="33"/>
        <v>385.04862446189782</v>
      </c>
      <c r="K41" s="7">
        <f t="shared" si="34"/>
        <v>8.9627064528434452</v>
      </c>
      <c r="L41" s="7">
        <f t="shared" si="35"/>
        <v>4296.12</v>
      </c>
    </row>
    <row r="42" spans="1:12" ht="25.5">
      <c r="A42" s="4">
        <v>33</v>
      </c>
      <c r="B42" s="5" t="s">
        <v>51</v>
      </c>
      <c r="C42" s="4" t="s">
        <v>25</v>
      </c>
      <c r="D42" s="6" t="s">
        <v>21</v>
      </c>
      <c r="E42" s="4">
        <v>1</v>
      </c>
      <c r="F42" s="4">
        <v>3852</v>
      </c>
      <c r="G42" s="4">
        <v>4536.3599999999997</v>
      </c>
      <c r="H42" s="4">
        <v>4500</v>
      </c>
      <c r="I42" s="7">
        <f t="shared" si="32"/>
        <v>4296.12</v>
      </c>
      <c r="J42" s="7">
        <f t="shared" si="33"/>
        <v>385.04862446189782</v>
      </c>
      <c r="K42" s="7">
        <f t="shared" si="34"/>
        <v>8.9627064528434452</v>
      </c>
      <c r="L42" s="7">
        <f t="shared" si="35"/>
        <v>4296.12</v>
      </c>
    </row>
    <row r="43" spans="1:12" ht="25.5">
      <c r="A43" s="4">
        <v>34</v>
      </c>
      <c r="B43" s="5" t="s">
        <v>52</v>
      </c>
      <c r="C43" s="4" t="s">
        <v>25</v>
      </c>
      <c r="D43" s="6" t="s">
        <v>21</v>
      </c>
      <c r="E43" s="4">
        <v>1</v>
      </c>
      <c r="F43" s="4">
        <v>3457</v>
      </c>
      <c r="G43" s="4">
        <v>4172.7299999999996</v>
      </c>
      <c r="H43" s="4">
        <v>4200</v>
      </c>
      <c r="I43" s="7">
        <f t="shared" si="32"/>
        <v>3943.24</v>
      </c>
      <c r="J43" s="7">
        <f t="shared" si="33"/>
        <v>421.31976886129581</v>
      </c>
      <c r="K43" s="7">
        <f t="shared" si="34"/>
        <v>10.684608820698102</v>
      </c>
      <c r="L43" s="7">
        <f t="shared" si="35"/>
        <v>3943.24</v>
      </c>
    </row>
    <row r="44" spans="1:12" ht="25.5">
      <c r="A44" s="4">
        <v>35</v>
      </c>
      <c r="B44" s="5" t="s">
        <v>53</v>
      </c>
      <c r="C44" s="4" t="s">
        <v>25</v>
      </c>
      <c r="D44" s="6" t="s">
        <v>21</v>
      </c>
      <c r="E44" s="4">
        <v>1</v>
      </c>
      <c r="F44" s="4">
        <v>2702</v>
      </c>
      <c r="G44" s="4">
        <v>3263.64</v>
      </c>
      <c r="H44" s="4">
        <v>3300</v>
      </c>
      <c r="I44" s="7">
        <f t="shared" ref="I44:I47" si="36">ROUND(((F44+G44+H44)/3),2)</f>
        <v>3088.55</v>
      </c>
      <c r="J44" s="7">
        <f t="shared" ref="J44:J47" si="37">STDEV(F44:H44)</f>
        <v>335.25252651297654</v>
      </c>
      <c r="K44" s="7">
        <f t="shared" ref="K44:K47" si="38">J44/I44*100</f>
        <v>10.854689952015558</v>
      </c>
      <c r="L44" s="7">
        <f t="shared" ref="L44:L47" si="39">ROUND((I44*E44),2)</f>
        <v>3088.55</v>
      </c>
    </row>
    <row r="45" spans="1:12" ht="25.5">
      <c r="A45" s="4">
        <v>36</v>
      </c>
      <c r="B45" s="5" t="s">
        <v>54</v>
      </c>
      <c r="C45" s="4" t="s">
        <v>25</v>
      </c>
      <c r="D45" s="6" t="s">
        <v>21</v>
      </c>
      <c r="E45" s="4">
        <v>1</v>
      </c>
      <c r="F45" s="4">
        <v>2775</v>
      </c>
      <c r="G45" s="4">
        <v>3354.55</v>
      </c>
      <c r="H45" s="4">
        <v>3400</v>
      </c>
      <c r="I45" s="7">
        <f t="shared" si="36"/>
        <v>3176.52</v>
      </c>
      <c r="J45" s="7">
        <f t="shared" si="37"/>
        <v>348.4654227227382</v>
      </c>
      <c r="K45" s="7">
        <f t="shared" si="38"/>
        <v>10.970037107360829</v>
      </c>
      <c r="L45" s="7">
        <f t="shared" si="39"/>
        <v>3176.52</v>
      </c>
    </row>
    <row r="46" spans="1:12" ht="25.5">
      <c r="A46" s="4">
        <v>37</v>
      </c>
      <c r="B46" s="5" t="s">
        <v>55</v>
      </c>
      <c r="C46" s="4" t="s">
        <v>25</v>
      </c>
      <c r="D46" s="6" t="s">
        <v>21</v>
      </c>
      <c r="E46" s="4">
        <v>1</v>
      </c>
      <c r="F46" s="4">
        <v>4112</v>
      </c>
      <c r="G46" s="4">
        <v>4990.91</v>
      </c>
      <c r="H46" s="4">
        <v>5000</v>
      </c>
      <c r="I46" s="7">
        <f t="shared" si="36"/>
        <v>4700.97</v>
      </c>
      <c r="J46" s="7">
        <f t="shared" si="37"/>
        <v>510.08323114958722</v>
      </c>
      <c r="K46" s="7">
        <f t="shared" si="38"/>
        <v>10.850595327125831</v>
      </c>
      <c r="L46" s="7">
        <f t="shared" si="39"/>
        <v>4700.97</v>
      </c>
    </row>
    <row r="47" spans="1:12" ht="25.5">
      <c r="A47" s="4">
        <v>38</v>
      </c>
      <c r="B47" s="5" t="s">
        <v>56</v>
      </c>
      <c r="C47" s="4" t="s">
        <v>25</v>
      </c>
      <c r="D47" s="6" t="s">
        <v>21</v>
      </c>
      <c r="E47" s="4">
        <v>1</v>
      </c>
      <c r="F47" s="4">
        <v>3092</v>
      </c>
      <c r="G47" s="4">
        <v>3627.27</v>
      </c>
      <c r="H47" s="4">
        <v>3600</v>
      </c>
      <c r="I47" s="7">
        <f t="shared" si="36"/>
        <v>3439.76</v>
      </c>
      <c r="J47" s="7">
        <f t="shared" si="37"/>
        <v>301.47460528762929</v>
      </c>
      <c r="K47" s="7">
        <f t="shared" si="38"/>
        <v>8.7644081356731078</v>
      </c>
      <c r="L47" s="7">
        <f t="shared" si="39"/>
        <v>3439.76</v>
      </c>
    </row>
    <row r="48" spans="1:12" ht="25.5">
      <c r="A48" s="4">
        <v>39</v>
      </c>
      <c r="B48" s="5" t="s">
        <v>56</v>
      </c>
      <c r="C48" s="4" t="s">
        <v>25</v>
      </c>
      <c r="D48" s="6" t="s">
        <v>21</v>
      </c>
      <c r="E48" s="4">
        <v>1</v>
      </c>
      <c r="F48" s="4">
        <v>4112</v>
      </c>
      <c r="G48" s="4">
        <v>4990.91</v>
      </c>
      <c r="H48" s="4">
        <v>5000</v>
      </c>
      <c r="I48" s="7">
        <f t="shared" ref="I48" si="40">ROUND(((F48+G48+H48)/3),2)</f>
        <v>4700.97</v>
      </c>
      <c r="J48" s="7">
        <f t="shared" ref="J48" si="41">STDEV(F48:H48)</f>
        <v>510.08323114958722</v>
      </c>
      <c r="K48" s="7">
        <f t="shared" ref="K48" si="42">J48/I48*100</f>
        <v>10.850595327125831</v>
      </c>
      <c r="L48" s="7">
        <f t="shared" ref="L48" si="43">ROUND((I48*E48),2)</f>
        <v>4700.97</v>
      </c>
    </row>
    <row r="49" spans="1:12" ht="25.5">
      <c r="A49" s="4">
        <v>40</v>
      </c>
      <c r="B49" s="5" t="s">
        <v>57</v>
      </c>
      <c r="C49" s="4" t="s">
        <v>25</v>
      </c>
      <c r="D49" s="6" t="s">
        <v>21</v>
      </c>
      <c r="E49" s="4">
        <v>1</v>
      </c>
      <c r="F49" s="4">
        <v>2636</v>
      </c>
      <c r="G49" s="4">
        <v>2990.91</v>
      </c>
      <c r="H49" s="4">
        <v>3000</v>
      </c>
      <c r="I49" s="7">
        <f t="shared" ref="I49" si="44">ROUND(((F49+G49+H49)/3),2)</f>
        <v>2875.64</v>
      </c>
      <c r="J49" s="7">
        <f t="shared" ref="J49" si="45">STDEV(F49:H49)</f>
        <v>207.58120346826269</v>
      </c>
      <c r="K49" s="7">
        <f t="shared" ref="K49" si="46">J49/I49*100</f>
        <v>7.2186088477091248</v>
      </c>
      <c r="L49" s="7">
        <f t="shared" ref="L49" si="47">ROUND((I49*E49),2)</f>
        <v>2875.64</v>
      </c>
    </row>
    <row r="50" spans="1:12" ht="25.5">
      <c r="A50" s="4">
        <v>41</v>
      </c>
      <c r="B50" s="5" t="s">
        <v>31</v>
      </c>
      <c r="C50" s="4" t="s">
        <v>25</v>
      </c>
      <c r="D50" s="6" t="s">
        <v>21</v>
      </c>
      <c r="E50" s="4">
        <v>1</v>
      </c>
      <c r="F50" s="4">
        <v>2051</v>
      </c>
      <c r="G50" s="4">
        <v>2536.36</v>
      </c>
      <c r="H50" s="4">
        <v>2500</v>
      </c>
      <c r="I50" s="7">
        <f>ROUND(((F50+G50+H51)/3),2)</f>
        <v>3195.79</v>
      </c>
      <c r="J50" s="7">
        <f t="shared" ref="J50:J55" si="48">STDEV(F50:H50)</f>
        <v>270.33848511325914</v>
      </c>
      <c r="K50" s="7">
        <f t="shared" ref="K50:K55" si="49">J50/I50*100</f>
        <v>8.4592068037405195</v>
      </c>
      <c r="L50" s="7">
        <f t="shared" ref="L50:L55" si="50">ROUND((I50*E50),2)</f>
        <v>3195.79</v>
      </c>
    </row>
    <row r="51" spans="1:12" ht="25.5">
      <c r="A51" s="4">
        <v>42</v>
      </c>
      <c r="B51" s="5" t="s">
        <v>58</v>
      </c>
      <c r="C51" s="4" t="s">
        <v>25</v>
      </c>
      <c r="D51" s="6" t="s">
        <v>21</v>
      </c>
      <c r="E51" s="4">
        <v>1</v>
      </c>
      <c r="F51" s="4">
        <v>4112</v>
      </c>
      <c r="G51" s="4">
        <v>4990.91</v>
      </c>
      <c r="H51" s="4">
        <v>5000</v>
      </c>
      <c r="I51" s="7">
        <f>ROUND(((F51+G51+H52)/3),2)</f>
        <v>4700.97</v>
      </c>
      <c r="J51" s="7">
        <f t="shared" ref="J51" si="51">STDEV(F51:H51)</f>
        <v>510.08323114958722</v>
      </c>
      <c r="K51" s="7">
        <f t="shared" ref="K51" si="52">J51/I51*100</f>
        <v>10.850595327125831</v>
      </c>
      <c r="L51" s="7">
        <f t="shared" ref="L51" si="53">ROUND((I51*E51),2)</f>
        <v>4700.97</v>
      </c>
    </row>
    <row r="52" spans="1:12" ht="25.5">
      <c r="A52" s="4">
        <v>43</v>
      </c>
      <c r="B52" s="5" t="s">
        <v>59</v>
      </c>
      <c r="C52" s="4" t="s">
        <v>25</v>
      </c>
      <c r="D52" s="6" t="s">
        <v>21</v>
      </c>
      <c r="E52" s="4">
        <v>1</v>
      </c>
      <c r="F52" s="4">
        <v>4112</v>
      </c>
      <c r="G52" s="4">
        <v>4990.91</v>
      </c>
      <c r="H52" s="4">
        <v>5000</v>
      </c>
      <c r="I52" s="7">
        <f t="shared" ref="I52:I55" si="54">ROUND(((F52+G52+H52)/3),2)</f>
        <v>4700.97</v>
      </c>
      <c r="J52" s="7">
        <f t="shared" si="48"/>
        <v>510.08323114958722</v>
      </c>
      <c r="K52" s="7">
        <f t="shared" si="49"/>
        <v>10.850595327125831</v>
      </c>
      <c r="L52" s="7">
        <f t="shared" si="50"/>
        <v>4700.97</v>
      </c>
    </row>
    <row r="53" spans="1:12" ht="25.5">
      <c r="A53" s="4">
        <v>44</v>
      </c>
      <c r="B53" s="5" t="s">
        <v>60</v>
      </c>
      <c r="C53" s="4" t="s">
        <v>25</v>
      </c>
      <c r="D53" s="6" t="s">
        <v>21</v>
      </c>
      <c r="E53" s="4">
        <v>1</v>
      </c>
      <c r="F53" s="4">
        <v>4112</v>
      </c>
      <c r="G53" s="4">
        <v>4990.91</v>
      </c>
      <c r="H53" s="4">
        <v>5000</v>
      </c>
      <c r="I53" s="7">
        <f t="shared" si="54"/>
        <v>4700.97</v>
      </c>
      <c r="J53" s="7">
        <f t="shared" si="48"/>
        <v>510.08323114958722</v>
      </c>
      <c r="K53" s="7">
        <f t="shared" si="49"/>
        <v>10.850595327125831</v>
      </c>
      <c r="L53" s="7">
        <f t="shared" si="50"/>
        <v>4700.97</v>
      </c>
    </row>
    <row r="54" spans="1:12" ht="25.5">
      <c r="A54" s="4">
        <v>45</v>
      </c>
      <c r="B54" s="5" t="s">
        <v>59</v>
      </c>
      <c r="C54" s="4" t="s">
        <v>25</v>
      </c>
      <c r="D54" s="6" t="s">
        <v>21</v>
      </c>
      <c r="E54" s="4">
        <v>1</v>
      </c>
      <c r="F54" s="4">
        <v>4112</v>
      </c>
      <c r="G54" s="4">
        <v>4990.91</v>
      </c>
      <c r="H54" s="4">
        <v>5000</v>
      </c>
      <c r="I54" s="7">
        <f t="shared" si="54"/>
        <v>4700.97</v>
      </c>
      <c r="J54" s="7">
        <f t="shared" si="48"/>
        <v>510.08323114958722</v>
      </c>
      <c r="K54" s="7">
        <f t="shared" si="49"/>
        <v>10.850595327125831</v>
      </c>
      <c r="L54" s="7">
        <f t="shared" si="50"/>
        <v>4700.97</v>
      </c>
    </row>
    <row r="55" spans="1:12" ht="25.5">
      <c r="A55" s="4">
        <v>46</v>
      </c>
      <c r="B55" s="5" t="s">
        <v>61</v>
      </c>
      <c r="C55" s="4" t="s">
        <v>25</v>
      </c>
      <c r="D55" s="6" t="s">
        <v>21</v>
      </c>
      <c r="E55" s="4">
        <v>1</v>
      </c>
      <c r="F55" s="4">
        <v>2702</v>
      </c>
      <c r="G55" s="4">
        <v>3263.64</v>
      </c>
      <c r="H55" s="4">
        <v>3300</v>
      </c>
      <c r="I55" s="7">
        <f t="shared" si="54"/>
        <v>3088.55</v>
      </c>
      <c r="J55" s="7">
        <f t="shared" si="48"/>
        <v>335.25252651297654</v>
      </c>
      <c r="K55" s="7">
        <f t="shared" si="49"/>
        <v>10.854689952015558</v>
      </c>
      <c r="L55" s="7">
        <f t="shared" si="50"/>
        <v>3088.55</v>
      </c>
    </row>
    <row r="56" spans="1:12" ht="25.5">
      <c r="A56" s="4">
        <v>47</v>
      </c>
      <c r="B56" s="5" t="s">
        <v>62</v>
      </c>
      <c r="C56" s="4" t="s">
        <v>25</v>
      </c>
      <c r="D56" s="6" t="s">
        <v>21</v>
      </c>
      <c r="E56" s="4">
        <v>1</v>
      </c>
      <c r="F56" s="4">
        <v>2107</v>
      </c>
      <c r="G56" s="4">
        <v>2627.27</v>
      </c>
      <c r="H56" s="4">
        <v>2600</v>
      </c>
      <c r="I56" s="7">
        <f t="shared" ref="I56:I57" si="55">ROUND(((F56+G56+H56)/3),2)</f>
        <v>2444.7600000000002</v>
      </c>
      <c r="J56" s="7">
        <f t="shared" ref="J56:J57" si="56">STDEV(F56:H56)</f>
        <v>292.82347520875481</v>
      </c>
      <c r="K56" s="7">
        <f t="shared" ref="K56:K57" si="57">J56/I56*100</f>
        <v>11.977595968878532</v>
      </c>
      <c r="L56" s="7">
        <f t="shared" ref="L56:L57" si="58">ROUND((I56*E56),2)</f>
        <v>2444.7600000000002</v>
      </c>
    </row>
    <row r="57" spans="1:12" ht="25.5">
      <c r="A57" s="4">
        <v>48</v>
      </c>
      <c r="B57" s="5" t="s">
        <v>63</v>
      </c>
      <c r="C57" s="4" t="s">
        <v>25</v>
      </c>
      <c r="D57" s="6" t="s">
        <v>21</v>
      </c>
      <c r="E57" s="4">
        <v>1</v>
      </c>
      <c r="F57" s="4">
        <v>1390</v>
      </c>
      <c r="G57" s="4">
        <v>1581.82</v>
      </c>
      <c r="H57" s="4">
        <v>1600</v>
      </c>
      <c r="I57" s="7">
        <f t="shared" si="55"/>
        <v>1523.94</v>
      </c>
      <c r="J57" s="7">
        <f t="shared" si="56"/>
        <v>116.35106703421276</v>
      </c>
      <c r="K57" s="7">
        <f t="shared" si="57"/>
        <v>7.6348850370889121</v>
      </c>
      <c r="L57" s="7">
        <f t="shared" si="58"/>
        <v>1523.94</v>
      </c>
    </row>
    <row r="58" spans="1:12" ht="25.5">
      <c r="A58" s="4">
        <v>49</v>
      </c>
      <c r="B58" s="5" t="s">
        <v>46</v>
      </c>
      <c r="C58" s="4" t="s">
        <v>25</v>
      </c>
      <c r="D58" s="6" t="s">
        <v>21</v>
      </c>
      <c r="E58" s="4">
        <v>1</v>
      </c>
      <c r="F58" s="4">
        <v>2051</v>
      </c>
      <c r="G58" s="4">
        <v>2526.36</v>
      </c>
      <c r="H58" s="4">
        <v>2500</v>
      </c>
      <c r="I58" s="7">
        <f t="shared" ref="I58" si="59">ROUND(((F58+G58+H58)/3),2)</f>
        <v>2359.12</v>
      </c>
      <c r="J58" s="7">
        <f t="shared" ref="J58" si="60">STDEV(F58:H58)</f>
        <v>267.1650486122752</v>
      </c>
      <c r="K58" s="7">
        <f t="shared" ref="K58" si="61">J58/I58*100</f>
        <v>11.324775705020313</v>
      </c>
      <c r="L58" s="7">
        <f t="shared" ref="L58" si="62">ROUND((I58*E58),2)</f>
        <v>2359.12</v>
      </c>
    </row>
    <row r="59" spans="1:12">
      <c r="L59" s="29">
        <v>168350.52</v>
      </c>
    </row>
    <row r="60" spans="1:12">
      <c r="A60" s="3" t="s">
        <v>18</v>
      </c>
      <c r="B60" s="3"/>
      <c r="C60" s="3"/>
      <c r="D60" s="3"/>
      <c r="E60" s="3"/>
      <c r="F60" s="3" t="s">
        <v>19</v>
      </c>
      <c r="G60" s="3"/>
      <c r="H60" s="3"/>
      <c r="I60" s="3"/>
      <c r="J60" s="3"/>
      <c r="K60" s="3"/>
    </row>
    <row r="61" spans="1:12">
      <c r="F61" t="s">
        <v>20</v>
      </c>
    </row>
    <row r="62" spans="1:12">
      <c r="A62" t="s">
        <v>28</v>
      </c>
    </row>
    <row r="63" spans="1:12">
      <c r="F63" t="s">
        <v>26</v>
      </c>
    </row>
    <row r="65" spans="6:6">
      <c r="F65" t="s">
        <v>27</v>
      </c>
    </row>
  </sheetData>
  <mergeCells count="16">
    <mergeCell ref="L8:L9"/>
    <mergeCell ref="D8:D9"/>
    <mergeCell ref="A7:K7"/>
    <mergeCell ref="A8:A9"/>
    <mergeCell ref="B8:B9"/>
    <mergeCell ref="C8:C9"/>
    <mergeCell ref="E8:E9"/>
    <mergeCell ref="I8:I9"/>
    <mergeCell ref="J8:J9"/>
    <mergeCell ref="K8:K9"/>
    <mergeCell ref="A2:K2"/>
    <mergeCell ref="A3:K3"/>
    <mergeCell ref="A4:B4"/>
    <mergeCell ref="C4:K4"/>
    <mergeCell ref="A5:B6"/>
    <mergeCell ref="C5:K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2021-06-07T05:09:53Z</dcterms:modified>
</cp:coreProperties>
</file>