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8715" activeTab="0"/>
  </bookViews>
  <sheets>
    <sheet name="Расчет цены" sheetId="1" r:id="rId1"/>
  </sheets>
  <definedNames>
    <definedName name="_xlnm.Print_Area" localSheetId="0">'Расчет цены'!#REF!</definedName>
  </definedNames>
  <calcPr fullCalcOnLoad="1"/>
</workbook>
</file>

<file path=xl/sharedStrings.xml><?xml version="1.0" encoding="utf-8"?>
<sst xmlns="http://schemas.openxmlformats.org/spreadsheetml/2006/main" count="30" uniqueCount="30">
  <si>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</si>
  <si>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</si>
  <si>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</si>
  <si>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</si>
  <si>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</si>
  <si>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</si>
  <si>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</si>
  <si>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</si>
  <si>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</si>
  <si>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Оценка однородности совокупности значений выявленных цен, используемых в расчете Н(М)ЦК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</si>
  <si>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</si>
  <si>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</si>
  <si>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ИТОГО:</t>
  </si>
  <si>
    <t>Н(М)ЦК,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</si>
  <si>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При определении Н(М)ЦК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 (Метод сопоставимых рыночных цен (анализ рынка)).Коэффициент вариации не превышает 33 %, совокупность значения считается однородной.</t>
    </r>
  </si>
  <si>
    <t>Расчет Н(М)ЦК выполнен с примененим табличного редактора Excel</t>
  </si>
  <si>
    <t>Наименование заказчика</t>
  </si>
  <si>
    <t>Наименование предмета договора</t>
  </si>
  <si>
    <t>Н(М)ЦКдоговора с учетом округления цены за единицу (руб.)</t>
  </si>
  <si>
    <t>В результате проведенного расчета Н(М)ЦК договора составила:</t>
  </si>
  <si>
    <t>Обоснование начальной (максимальной) цены контракта</t>
  </si>
  <si>
    <t xml:space="preserve">Поставщик №1, Ответ на запрос ценовой информации № 1, от 15.02.2021г. </t>
  </si>
  <si>
    <t>Поставщик №2, Ответ на запрос ценовой информации № 2, от 15.02.2021г.</t>
  </si>
  <si>
    <t xml:space="preserve">Поставщик №3, Ответ на запрос ценовой информации №3, от 16.02.2021г. </t>
  </si>
  <si>
    <t>кг</t>
  </si>
  <si>
    <t>Рыба трескообразная мороженая</t>
  </si>
  <si>
    <t>Расчет Н(М)ЦК произвел: Афонина С.М</t>
  </si>
  <si>
    <t>Дата 21.06.2021г</t>
  </si>
  <si>
    <t>Главе IV. «ОБОСНОВАНИЕ НАЧАЛЬНОЙ (МАКСИМАЛЬНОЙ) ЦЕНЫ ДОГОВОРА»</t>
  </si>
  <si>
    <t>МАДОУ "ДС №422 г.Челябинска"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</si>
</sst>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00"/>
    <numFmt numFmtId="182" formatCode="0.000"/>
    <numFmt numFmtId="183" formatCode="0.000000"/>
    <numFmt numFmtId="184" formatCode="0.0000000"/>
    <numFmt numFmtId="185" formatCode="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18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/>
    </xf>
    <xf numFmtId="18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4" fontId="9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33" borderId="14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5</xdr:row>
      <xdr:rowOff>952500</xdr:rowOff>
    </xdr:from>
    <xdr:to>
      <xdr:col>11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34315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923925</xdr:rowOff>
    </xdr:from>
    <xdr:to>
      <xdr:col>9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145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1600200</xdr:rowOff>
    </xdr:from>
    <xdr:to>
      <xdr:col>11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29908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5</xdr:row>
      <xdr:rowOff>1400175</xdr:rowOff>
    </xdr:from>
    <xdr:to>
      <xdr:col>11</xdr:col>
      <xdr:colOff>419100</xdr:colOff>
      <xdr:row>5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06075" y="27908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85" zoomScaleNormal="85" zoomScalePageLayoutView="0" workbookViewId="0" topLeftCell="A4">
      <selection activeCell="E14" sqref="E14"/>
    </sheetView>
  </sheetViews>
  <sheetFormatPr defaultColWidth="9.140625" defaultRowHeight="15"/>
  <cols>
    <col min="1" max="1" width="4.421875" style="1" customWidth="1"/>
    <col min="2" max="2" width="17.57421875" style="1" customWidth="1"/>
    <col min="3" max="3" width="24.00390625" style="1" customWidth="1"/>
    <col min="4" max="4" width="6.00390625" style="1" customWidth="1"/>
    <col min="5" max="5" width="7.421875" style="1" customWidth="1"/>
    <col min="6" max="8" width="16.281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9.140625" style="1" customWidth="1"/>
    <col min="14" max="14" width="9.421875" style="1" bestFit="1" customWidth="1"/>
    <col min="15" max="15" width="14.421875" style="1" customWidth="1"/>
    <col min="16" max="16" width="6.57421875" style="1" customWidth="1"/>
    <col min="17" max="17" width="11.57421875" style="1" customWidth="1"/>
    <col min="18" max="18" width="8.7109375" style="1" customWidth="1"/>
    <col min="19" max="16384" width="9.140625" style="1" customWidth="1"/>
  </cols>
  <sheetData>
    <row r="1" spans="1:15" ht="15.75" customHeight="1">
      <c r="A1" s="28"/>
      <c r="B1" s="28"/>
      <c r="C1" s="28"/>
      <c r="D1" s="28"/>
      <c r="E1" s="28"/>
      <c r="F1" s="28"/>
      <c r="G1" s="28"/>
      <c r="H1" s="28"/>
      <c r="I1" s="59" t="s">
        <v>28</v>
      </c>
      <c r="J1" s="59"/>
      <c r="K1" s="59"/>
      <c r="L1" s="59"/>
      <c r="M1" s="59"/>
      <c r="N1" s="59"/>
      <c r="O1" s="59"/>
    </row>
    <row r="2" spans="1:15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</row>
    <row r="3" spans="1:15" ht="18.75">
      <c r="A3" s="61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.75">
      <c r="A4" s="35"/>
      <c r="B4" s="36"/>
      <c r="C4" s="35"/>
      <c r="D4" s="36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40.5" customHeight="1">
      <c r="A5" s="56" t="s">
        <v>0</v>
      </c>
      <c r="B5" s="57" t="s">
        <v>16</v>
      </c>
      <c r="C5" s="56" t="s">
        <v>17</v>
      </c>
      <c r="D5" s="57" t="s">
        <v>1</v>
      </c>
      <c r="E5" s="57" t="s">
        <v>2</v>
      </c>
      <c r="F5" s="53" t="s">
        <v>3</v>
      </c>
      <c r="G5" s="54"/>
      <c r="H5" s="55"/>
      <c r="I5" s="60" t="s">
        <v>9</v>
      </c>
      <c r="J5" s="60"/>
      <c r="K5" s="60"/>
      <c r="L5" s="64" t="s">
        <v>13</v>
      </c>
      <c r="M5" s="64"/>
      <c r="N5" s="64"/>
      <c r="O5" s="64"/>
    </row>
    <row r="6" spans="1:15" ht="166.5" customHeight="1">
      <c r="A6" s="56"/>
      <c r="B6" s="58"/>
      <c r="C6" s="57"/>
      <c r="D6" s="58"/>
      <c r="E6" s="58"/>
      <c r="F6" s="48" t="s">
        <v>21</v>
      </c>
      <c r="G6" s="48" t="s">
        <v>22</v>
      </c>
      <c r="H6" s="48" t="s">
        <v>23</v>
      </c>
      <c r="I6" s="2" t="s">
        <v>11</v>
      </c>
      <c r="J6" s="2" t="s">
        <v>4</v>
      </c>
      <c r="K6" s="3" t="s">
        <v>5</v>
      </c>
      <c r="L6" s="19" t="s">
        <v>10</v>
      </c>
      <c r="M6" s="2" t="s">
        <v>6</v>
      </c>
      <c r="N6" s="2" t="s">
        <v>7</v>
      </c>
      <c r="O6" s="2" t="s">
        <v>18</v>
      </c>
    </row>
    <row r="7" spans="1:15" ht="45" customHeight="1">
      <c r="A7" s="23">
        <v>1</v>
      </c>
      <c r="B7" s="50" t="s">
        <v>29</v>
      </c>
      <c r="C7" s="51" t="s">
        <v>25</v>
      </c>
      <c r="D7" s="22" t="s">
        <v>24</v>
      </c>
      <c r="E7" s="33">
        <v>2100</v>
      </c>
      <c r="F7" s="30">
        <v>124</v>
      </c>
      <c r="G7" s="34">
        <v>130</v>
      </c>
      <c r="H7" s="30">
        <v>135</v>
      </c>
      <c r="I7" s="5">
        <f>AVERAGE(F7:H7)</f>
        <v>129.66666666666666</v>
      </c>
      <c r="J7" s="29">
        <f>STDEV(F7:H7)</f>
        <v>5.507570547286101</v>
      </c>
      <c r="K7" s="30">
        <f>J7/I7*100</f>
        <v>4.247483712559975</v>
      </c>
      <c r="L7" s="4">
        <f>((E7/3)*(SUM(F7:H7)))</f>
        <v>272300</v>
      </c>
      <c r="M7" s="18">
        <f>L7/E7</f>
        <v>129.66666666666666</v>
      </c>
      <c r="N7" s="4">
        <f>ROUNDDOWN(M7,2)</f>
        <v>129.66</v>
      </c>
      <c r="O7" s="17">
        <f>N7*E7</f>
        <v>272286</v>
      </c>
    </row>
    <row r="8" spans="1:15" ht="12.75">
      <c r="A8" s="24"/>
      <c r="B8" s="24"/>
      <c r="C8" s="31"/>
      <c r="D8" s="12"/>
      <c r="E8" s="25"/>
      <c r="F8" s="13"/>
      <c r="G8" s="13"/>
      <c r="H8" s="13"/>
      <c r="I8" s="14"/>
      <c r="J8" s="32"/>
      <c r="K8" s="32"/>
      <c r="L8" s="65" t="s">
        <v>12</v>
      </c>
      <c r="M8" s="65"/>
      <c r="N8" s="66"/>
      <c r="O8" s="26">
        <f>SUM(O7:O7)</f>
        <v>272286</v>
      </c>
    </row>
    <row r="9" spans="1:15" ht="15.75">
      <c r="A9" s="67" t="s">
        <v>19</v>
      </c>
      <c r="B9" s="67"/>
      <c r="C9" s="67"/>
      <c r="D9" s="67"/>
      <c r="E9" s="67"/>
      <c r="F9" s="67"/>
      <c r="G9" s="67"/>
      <c r="H9" s="67"/>
      <c r="I9" s="20">
        <f>O8</f>
        <v>272286</v>
      </c>
      <c r="J9" s="16" t="s">
        <v>8</v>
      </c>
      <c r="K9" s="16"/>
      <c r="L9" s="16"/>
      <c r="M9" s="16"/>
      <c r="N9" s="16"/>
      <c r="O9" s="15"/>
    </row>
    <row r="10" spans="1:15" ht="12.75">
      <c r="A10" s="68" t="s">
        <v>14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12.75">
      <c r="A11" s="52" t="s">
        <v>15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s="42" customFormat="1" ht="15.75">
      <c r="A12" s="37" t="s">
        <v>26</v>
      </c>
      <c r="B12" s="37"/>
      <c r="C12" s="38"/>
      <c r="D12" s="39"/>
      <c r="E12" s="39"/>
      <c r="F12" s="39"/>
      <c r="G12" s="39"/>
      <c r="H12" s="40"/>
      <c r="I12" s="41"/>
      <c r="J12" s="39"/>
      <c r="K12" s="39"/>
      <c r="L12" s="39"/>
      <c r="M12" s="40"/>
      <c r="N12" s="40"/>
      <c r="O12" s="40"/>
    </row>
    <row r="13" spans="1:15" s="42" customFormat="1" ht="15.75">
      <c r="A13" s="37" t="s">
        <v>27</v>
      </c>
      <c r="B13" s="49"/>
      <c r="C13" s="38"/>
      <c r="D13" s="39"/>
      <c r="E13" s="39"/>
      <c r="F13" s="43"/>
      <c r="G13" s="10"/>
      <c r="H13" s="62"/>
      <c r="I13" s="63"/>
      <c r="J13" s="63"/>
      <c r="K13" s="63"/>
      <c r="L13" s="44"/>
      <c r="M13" s="21"/>
      <c r="N13" s="45"/>
      <c r="O13" s="6"/>
    </row>
    <row r="14" spans="1:15" s="42" customFormat="1" ht="15.75">
      <c r="A14" s="46"/>
      <c r="B14" s="46"/>
      <c r="C14" s="46"/>
      <c r="D14" s="46"/>
      <c r="E14" s="39"/>
      <c r="F14" s="43"/>
      <c r="G14" s="10"/>
      <c r="H14" s="6"/>
      <c r="I14" s="47"/>
      <c r="J14" s="47"/>
      <c r="K14" s="47"/>
      <c r="L14" s="47"/>
      <c r="M14" s="21"/>
      <c r="N14" s="45"/>
      <c r="O14" s="6"/>
    </row>
    <row r="15" spans="1:15" ht="15.75">
      <c r="A15" s="7"/>
      <c r="B15" s="7"/>
      <c r="C15" s="7"/>
      <c r="D15" s="7"/>
      <c r="E15" s="8"/>
      <c r="F15" s="9"/>
      <c r="G15" s="10"/>
      <c r="H15" s="6"/>
      <c r="I15" s="11"/>
      <c r="J15" s="11"/>
      <c r="K15" s="11"/>
      <c r="L15" s="11"/>
      <c r="M15" s="6"/>
      <c r="N15" s="6"/>
      <c r="O15" s="6"/>
    </row>
  </sheetData>
  <sheetProtection/>
  <mergeCells count="15">
    <mergeCell ref="H13:K13"/>
    <mergeCell ref="L5:O5"/>
    <mergeCell ref="L8:N8"/>
    <mergeCell ref="A9:H9"/>
    <mergeCell ref="A10:O10"/>
    <mergeCell ref="A11:O11"/>
    <mergeCell ref="F5:H5"/>
    <mergeCell ref="C5:C6"/>
    <mergeCell ref="D5:D6"/>
    <mergeCell ref="E5:E6"/>
    <mergeCell ref="I1:O1"/>
    <mergeCell ref="I5:K5"/>
    <mergeCell ref="A5:A6"/>
    <mergeCell ref="B5:B6"/>
    <mergeCell ref="A3:O3"/>
  </mergeCells>
  <printOptions/>
  <pageMargins left="0.51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Камалова Ирина Гизаровна</dc:creator>
  <cp:keywords/>
  <dc:description/>
  <cp:lastModifiedBy>Cat</cp:lastModifiedBy>
  <cp:lastPrinted>2016-01-26T08:02:23Z</cp:lastPrinted>
  <dcterms:created xsi:type="dcterms:W3CDTF">2014-01-15T18:15:09Z</dcterms:created>
  <dcterms:modified xsi:type="dcterms:W3CDTF">2021-06-25T11:56:21Z</dcterms:modified>
  <cp:category/>
  <cp:version/>
  <cp:contentType/>
  <cp:contentStatus/>
</cp:coreProperties>
</file>