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fimcevma\Общая папка для всех\ЗАКУПКИ\ДОГОВОРА НА 2021 ГОД\котировка КОНЦТОВАРЫ\"/>
    </mc:Choice>
  </mc:AlternateContent>
  <bookViews>
    <workbookView xWindow="0" yWindow="0" windowWidth="24000" windowHeight="97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I39" i="1" l="1"/>
  <c r="H39" i="1"/>
  <c r="I38" i="1"/>
  <c r="H38" i="1"/>
  <c r="I41" i="1"/>
  <c r="H41" i="1"/>
  <c r="H37" i="1"/>
  <c r="I37" i="1" s="1"/>
  <c r="H20" i="1"/>
  <c r="I20" i="1" s="1"/>
  <c r="H21" i="1"/>
  <c r="I21" i="1" s="1"/>
  <c r="L21" i="1" l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J20" i="1"/>
  <c r="J21" i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L29" i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J37" i="1"/>
  <c r="J38" i="1"/>
  <c r="J39" i="1"/>
  <c r="H40" i="1"/>
  <c r="I40" i="1" s="1"/>
  <c r="J40" i="1" s="1"/>
  <c r="J41" i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B52" i="1"/>
  <c r="L11" i="1" l="1"/>
  <c r="L35" i="1"/>
  <c r="L25" i="1"/>
  <c r="L13" i="1"/>
  <c r="L41" i="1"/>
  <c r="L31" i="1"/>
  <c r="L27" i="1"/>
  <c r="L40" i="1"/>
  <c r="L34" i="1"/>
  <c r="L33" i="1"/>
  <c r="L16" i="1"/>
  <c r="L46" i="1"/>
  <c r="L43" i="1"/>
  <c r="L42" i="1"/>
  <c r="L45" i="1"/>
  <c r="L19" i="1"/>
  <c r="L18" i="1"/>
  <c r="L17" i="1"/>
  <c r="L48" i="1"/>
  <c r="L47" i="1"/>
  <c r="L44" i="1"/>
  <c r="L39" i="1"/>
  <c r="L38" i="1"/>
  <c r="L37" i="1"/>
  <c r="L36" i="1"/>
  <c r="L32" i="1"/>
  <c r="L30" i="1"/>
  <c r="L28" i="1"/>
  <c r="L26" i="1"/>
  <c r="L24" i="1"/>
  <c r="L23" i="1"/>
  <c r="L22" i="1"/>
  <c r="L20" i="1"/>
  <c r="L15" i="1"/>
  <c r="L14" i="1"/>
  <c r="L12" i="1"/>
</calcChain>
</file>

<file path=xl/sharedStrings.xml><?xml version="1.0" encoding="utf-8"?>
<sst xmlns="http://schemas.openxmlformats.org/spreadsheetml/2006/main" count="154" uniqueCount="84">
  <si>
    <r>
      <t xml:space="preserve">                                             </t>
    </r>
    <r>
      <rPr>
        <sz val="11"/>
        <color indexed="8"/>
        <rFont val="Times New Roman"/>
        <family val="1"/>
        <charset val="204"/>
      </rPr>
      <t>Приложение 1 к приказу 
                                  от «09» января 2020 г. №5-о</t>
    </r>
  </si>
  <si>
    <t xml:space="preserve">Муниципальное автономное дошкольное образовательное учреждение </t>
  </si>
  <si>
    <t xml:space="preserve"> "Детский сад № 14 "Умка"</t>
  </si>
  <si>
    <t>г. Мегион</t>
  </si>
  <si>
    <t>Обоснование начальной (максимальной) цены договора, содержащее полученные заказчиком расчеты</t>
  </si>
  <si>
    <t>Расчет начальной (максимальной) цены договора</t>
  </si>
  <si>
    <t>п/п</t>
  </si>
  <si>
    <t>Наименование</t>
  </si>
  <si>
    <t>Ед.Измерения</t>
  </si>
  <si>
    <t>Количество</t>
  </si>
  <si>
    <t xml:space="preserve">Коммерческое предложение №1 </t>
  </si>
  <si>
    <t>Коммерческое предложение №2</t>
  </si>
  <si>
    <t>Коммерческое предложение №3</t>
  </si>
  <si>
    <t>Средняя цена, руб.</t>
  </si>
  <si>
    <t xml:space="preserve">  - среднее квадратичное отклонение      </t>
  </si>
  <si>
    <t>V - коэффициент вариации, %</t>
  </si>
  <si>
    <t>Необходимое значение коэффициента вариации, %</t>
  </si>
  <si>
    <t>шт.</t>
  </si>
  <si>
    <t>&lt;33</t>
  </si>
  <si>
    <t>ИТОГО</t>
  </si>
  <si>
    <t xml:space="preserve">где: </t>
  </si>
  <si>
    <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</si>
  <si>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n</t>
    </r>
    <r>
      <rPr>
        <sz val="10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</si>
  <si>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</si>
  <si>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</si>
  <si>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  <charset val="204"/>
      </rPr>
      <t xml:space="preserve"> - номер источника ценовой информации.</t>
    </r>
  </si>
  <si>
    <t xml:space="preserve">Комиссия решила: </t>
  </si>
  <si>
    <t xml:space="preserve">За данное решение проголосовало:  </t>
  </si>
  <si>
    <t>ЗА</t>
  </si>
  <si>
    <t>ПРОТИВ</t>
  </si>
  <si>
    <t xml:space="preserve"> </t>
  </si>
  <si>
    <t>Подписи:</t>
  </si>
  <si>
    <t xml:space="preserve">Заведующий </t>
  </si>
  <si>
    <t xml:space="preserve">Главный бухгалтер </t>
  </si>
  <si>
    <t>А.Ю. Тропина</t>
  </si>
  <si>
    <t>Специалист в сфере закупок</t>
  </si>
  <si>
    <t>Н. В.Чобану</t>
  </si>
  <si>
    <t>Заведующий хозяйством</t>
  </si>
  <si>
    <t>Л. Ю. Трофимова</t>
  </si>
  <si>
    <t>Бухгалтер</t>
  </si>
  <si>
    <t>Картон цветной BRAUBERG «Галактика» или эквивалент</t>
  </si>
  <si>
    <t>Скрепки ERICH KRAUSE или эквивалент</t>
  </si>
  <si>
    <t>Акварель ERICH KRAUSE или эквивалент</t>
  </si>
  <si>
    <t>Альбом для рисования BRAUBERG или эквивалент</t>
  </si>
  <si>
    <t>Бумага офисная SVETOCOPY CLASSIC или эквивалент</t>
  </si>
  <si>
    <t xml:space="preserve">Ватман А2 </t>
  </si>
  <si>
    <t>Ватман А3</t>
  </si>
  <si>
    <t>Маркер выделитель текста</t>
  </si>
  <si>
    <t>Зажимы для бумаг BRAUBERG или эквивалент</t>
  </si>
  <si>
    <t>Карандаш ERICH KRAUSE «AMBER» или эквивалент</t>
  </si>
  <si>
    <t>Корректор ERICH KRAUSE или эквивалент</t>
  </si>
  <si>
    <t>Корректирующая лента ERICH KRAUSE TECHNO WHITE MINI или эквивалент</t>
  </si>
  <si>
    <t>Ластик ERICH KRAUSE NICE LITTLE THING или эквивалент</t>
  </si>
  <si>
    <t>Маркеры для доски STAFF EVERYDAY или эквивалент</t>
  </si>
  <si>
    <t>Мелки восковые ЗОО или эквивалент</t>
  </si>
  <si>
    <t>Набор кисточек 5шт</t>
  </si>
  <si>
    <t>Набор магнитов INDEX или эквивалент</t>
  </si>
  <si>
    <t>Набор цветных карандашей (12 цветов)</t>
  </si>
  <si>
    <t>Папка конверт на кнопке deVENTE или эквивалент</t>
  </si>
  <si>
    <t>Папка-скоросшиватель с прозрачным верхом А4, пластик 120мкм</t>
  </si>
  <si>
    <t>Пленка BRAUBERG или эквивалент</t>
  </si>
  <si>
    <t>Пластилин ЛУЧ или эквивалент</t>
  </si>
  <si>
    <t>Ручка шариковая</t>
  </si>
  <si>
    <t>Скобы для степлеров</t>
  </si>
  <si>
    <t>Скобы для степлеров OFFICESPACE или эквивалент</t>
  </si>
  <si>
    <t>Тетрадь ученическая 12T5B8_05112, крупная клетка</t>
  </si>
  <si>
    <t>Файл канцфайл</t>
  </si>
  <si>
    <t>Фломастер BRAUBERG АКАДЕМИЯ или эквивалент</t>
  </si>
  <si>
    <t>Цветная бумага ЮНЛАНДИЯ ЮНЛАНДИК НА МОРЕ или эквивалент</t>
  </si>
  <si>
    <t>Цветная бумага для принтера</t>
  </si>
  <si>
    <t>Грамота с гербом РФ</t>
  </si>
  <si>
    <t>Благодарности с гербом РФ</t>
  </si>
  <si>
    <t>Конверты для писем А4</t>
  </si>
  <si>
    <t>Пружины ОфисМаг или эквивалент</t>
  </si>
  <si>
    <t>Обложка для переплета А4 пластик, прозрачный</t>
  </si>
  <si>
    <t>Е.Н. Манапова</t>
  </si>
  <si>
    <t>Т.Г. Пасечная</t>
  </si>
  <si>
    <r>
      <t xml:space="preserve">Клей-карандаш </t>
    </r>
    <r>
      <rPr>
        <sz val="11"/>
        <color rgb="FF000000"/>
        <rFont val="Times New Roman"/>
        <family val="1"/>
        <charset val="204"/>
      </rPr>
      <t>ERICH KRAUSE или эквивалент</t>
    </r>
  </si>
  <si>
    <t>коробок</t>
  </si>
  <si>
    <t>упаковок</t>
  </si>
  <si>
    <t>листов</t>
  </si>
  <si>
    <t>наборов</t>
  </si>
  <si>
    <t>Клейкая лента</t>
  </si>
  <si>
    <t>Двухсторонняя клейкая лента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</si>
</sst>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0" fillId="0" borderId="0" xfId="0" applyBorder="1"/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" fontId="9" fillId="0" borderId="4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8</xdr:col>
      <xdr:colOff>104775</xdr:colOff>
      <xdr:row>9</xdr:row>
      <xdr:rowOff>104775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287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104775</xdr:colOff>
      <xdr:row>9</xdr:row>
      <xdr:rowOff>104775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287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104775</xdr:colOff>
      <xdr:row>9</xdr:row>
      <xdr:rowOff>104775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6287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9</xdr:row>
      <xdr:rowOff>866775</xdr:rowOff>
    </xdr:from>
    <xdr:to>
      <xdr:col>8</xdr:col>
      <xdr:colOff>1085850</xdr:colOff>
      <xdr:row>9</xdr:row>
      <xdr:rowOff>1314450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2514600"/>
          <a:ext cx="1019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9</xdr:row>
      <xdr:rowOff>866775</xdr:rowOff>
    </xdr:from>
    <xdr:to>
      <xdr:col>9</xdr:col>
      <xdr:colOff>828675</xdr:colOff>
      <xdr:row>9</xdr:row>
      <xdr:rowOff>1209675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514600"/>
          <a:ext cx="800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0</xdr:rowOff>
        </xdr:from>
        <xdr:to>
          <xdr:col>8</xdr:col>
          <xdr:colOff>104775</xdr:colOff>
          <xdr:row>49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49</xdr:row>
          <xdr:rowOff>0</xdr:rowOff>
        </xdr:from>
        <xdr:to>
          <xdr:col>9</xdr:col>
          <xdr:colOff>200025</xdr:colOff>
          <xdr:row>49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0</xdr:rowOff>
        </xdr:from>
        <xdr:to>
          <xdr:col>8</xdr:col>
          <xdr:colOff>104775</xdr:colOff>
          <xdr:row>49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49</xdr:row>
          <xdr:rowOff>0</xdr:rowOff>
        </xdr:from>
        <xdr:to>
          <xdr:col>9</xdr:col>
          <xdr:colOff>200025</xdr:colOff>
          <xdr:row>49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114298</xdr:colOff>
      <xdr:row>9</xdr:row>
      <xdr:rowOff>161925</xdr:rowOff>
    </xdr:from>
    <xdr:to>
      <xdr:col>11</xdr:col>
      <xdr:colOff>1465803</xdr:colOff>
      <xdr:row>9</xdr:row>
      <xdr:rowOff>1495425</xdr:rowOff>
    </xdr:to>
    <xdr:grpSp>
      <xdr:nvGrpSpPr>
        <xdr:cNvPr id="15" name="Group 1180"/>
        <xdr:cNvGrpSpPr>
          <a:grpSpLocks noChangeAspect="1"/>
        </xdr:cNvGrpSpPr>
      </xdr:nvGrpSpPr>
      <xdr:grpSpPr bwMode="auto">
        <a:xfrm>
          <a:off x="10629898" y="1809750"/>
          <a:ext cx="1351505" cy="638175"/>
          <a:chOff x="1242" y="103"/>
          <a:chExt cx="181" cy="156"/>
        </a:xfrm>
      </xdr:grpSpPr>
      <xdr:sp macro="" textlink="">
        <xdr:nvSpPr>
          <xdr:cNvPr id="16" name="AutoShape 1179"/>
          <xdr:cNvSpPr>
            <a:spLocks noChangeAspect="1" noChangeArrowheads="1" noTextEdit="1"/>
          </xdr:cNvSpPr>
        </xdr:nvSpPr>
        <xdr:spPr bwMode="auto">
          <a:xfrm>
            <a:off x="1242" y="103"/>
            <a:ext cx="11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Line 1181"/>
          <xdr:cNvSpPr>
            <a:spLocks noChangeShapeType="1"/>
          </xdr:cNvSpPr>
        </xdr:nvSpPr>
        <xdr:spPr bwMode="auto">
          <a:xfrm>
            <a:off x="1274" y="211"/>
            <a:ext cx="2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Rectangle 1182"/>
          <xdr:cNvSpPr>
            <a:spLocks noChangeArrowheads="1"/>
          </xdr:cNvSpPr>
        </xdr:nvSpPr>
        <xdr:spPr bwMode="auto">
          <a:xfrm>
            <a:off x="1321" y="173"/>
            <a:ext cx="20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 ∑</a:t>
            </a:r>
          </a:p>
        </xdr:txBody>
      </xdr:sp>
      <xdr:sp macro="" textlink="">
        <xdr:nvSpPr>
          <xdr:cNvPr id="19" name="Rectangle 1183"/>
          <xdr:cNvSpPr>
            <a:spLocks noChangeArrowheads="1"/>
          </xdr:cNvSpPr>
        </xdr:nvSpPr>
        <xdr:spPr bwMode="auto">
          <a:xfrm>
            <a:off x="1365" y="216"/>
            <a:ext cx="16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  <xdr:sp macro="" textlink="">
        <xdr:nvSpPr>
          <xdr:cNvPr id="20" name="Rectangle 1184"/>
          <xdr:cNvSpPr>
            <a:spLocks noChangeArrowheads="1"/>
          </xdr:cNvSpPr>
        </xdr:nvSpPr>
        <xdr:spPr bwMode="auto">
          <a:xfrm>
            <a:off x="1246" y="184"/>
            <a:ext cx="16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  <xdr:sp macro="" textlink="">
        <xdr:nvSpPr>
          <xdr:cNvPr id="21" name="Rectangle 1185"/>
          <xdr:cNvSpPr>
            <a:spLocks noChangeArrowheads="1"/>
          </xdr:cNvSpPr>
        </xdr:nvSpPr>
        <xdr:spPr bwMode="auto">
          <a:xfrm>
            <a:off x="1407" y="105"/>
            <a:ext cx="16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</a:rPr>
              <a:t>=</a:t>
            </a:r>
          </a:p>
        </xdr:txBody>
      </xdr:sp>
      <xdr:sp macro="" textlink="">
        <xdr:nvSpPr>
          <xdr:cNvPr id="22" name="Rectangle 1186"/>
          <xdr:cNvSpPr>
            <a:spLocks noChangeArrowheads="1"/>
          </xdr:cNvSpPr>
        </xdr:nvSpPr>
        <xdr:spPr bwMode="auto">
          <a:xfrm>
            <a:off x="1359" y="177"/>
            <a:ext cx="24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</a:p>
        </xdr:txBody>
      </xdr:sp>
      <xdr:sp macro="" textlink="">
        <xdr:nvSpPr>
          <xdr:cNvPr id="23" name="Rectangle 1187"/>
          <xdr:cNvSpPr>
            <a:spLocks noChangeArrowheads="1"/>
          </xdr:cNvSpPr>
        </xdr:nvSpPr>
        <xdr:spPr bwMode="auto">
          <a:xfrm>
            <a:off x="1357" y="216"/>
            <a:ext cx="15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4" name="Rectangle 1188"/>
          <xdr:cNvSpPr>
            <a:spLocks noChangeArrowheads="1"/>
          </xdr:cNvSpPr>
        </xdr:nvSpPr>
        <xdr:spPr bwMode="auto">
          <a:xfrm>
            <a:off x="1405" y="211"/>
            <a:ext cx="15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5" name="Rectangle 1189"/>
          <xdr:cNvSpPr>
            <a:spLocks noChangeArrowheads="1"/>
          </xdr:cNvSpPr>
        </xdr:nvSpPr>
        <xdr:spPr bwMode="auto">
          <a:xfrm>
            <a:off x="1357" y="106"/>
            <a:ext cx="51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рын</a:t>
            </a:r>
          </a:p>
        </xdr:txBody>
      </xdr:sp>
      <xdr:sp macro="" textlink="">
        <xdr:nvSpPr>
          <xdr:cNvPr id="26" name="Rectangle 1190"/>
          <xdr:cNvSpPr>
            <a:spLocks noChangeArrowheads="1"/>
          </xdr:cNvSpPr>
        </xdr:nvSpPr>
        <xdr:spPr bwMode="auto">
          <a:xfrm>
            <a:off x="1386" y="189"/>
            <a:ext cx="24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ц</a:t>
            </a:r>
          </a:p>
        </xdr:txBody>
      </xdr:sp>
      <xdr:sp macro="" textlink="">
        <xdr:nvSpPr>
          <xdr:cNvPr id="27" name="Rectangle 1191"/>
          <xdr:cNvSpPr>
            <a:spLocks noChangeArrowheads="1"/>
          </xdr:cNvSpPr>
        </xdr:nvSpPr>
        <xdr:spPr bwMode="auto">
          <a:xfrm>
            <a:off x="1279" y="216"/>
            <a:ext cx="24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</a:p>
        </xdr:txBody>
      </xdr:sp>
      <xdr:sp macro="" textlink="">
        <xdr:nvSpPr>
          <xdr:cNvPr id="28" name="Rectangle 1192"/>
          <xdr:cNvSpPr>
            <a:spLocks noChangeArrowheads="1"/>
          </xdr:cNvSpPr>
        </xdr:nvSpPr>
        <xdr:spPr bwMode="auto">
          <a:xfrm>
            <a:off x="1279" y="165"/>
            <a:ext cx="20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v</a:t>
            </a:r>
          </a:p>
        </xdr:txBody>
      </xdr:sp>
      <xdr:sp macro="" textlink="">
        <xdr:nvSpPr>
          <xdr:cNvPr id="29" name="Rectangle 1193"/>
          <xdr:cNvSpPr>
            <a:spLocks noChangeArrowheads="1"/>
          </xdr:cNvSpPr>
        </xdr:nvSpPr>
        <xdr:spPr bwMode="auto">
          <a:xfrm>
            <a:off x="1247" y="110"/>
            <a:ext cx="108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НМЦД</a:t>
            </a:r>
          </a:p>
        </xdr:txBody>
      </xdr:sp>
      <xdr:sp macro="" textlink="">
        <xdr:nvSpPr>
          <xdr:cNvPr id="30" name="Rectangle 1194"/>
          <xdr:cNvSpPr>
            <a:spLocks noChangeArrowheads="1"/>
          </xdr:cNvSpPr>
        </xdr:nvSpPr>
        <xdr:spPr bwMode="auto">
          <a:xfrm>
            <a:off x="1376" y="216"/>
            <a:ext cx="13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31" name="Rectangle 1195"/>
          <xdr:cNvSpPr>
            <a:spLocks noChangeArrowheads="1"/>
          </xdr:cNvSpPr>
        </xdr:nvSpPr>
        <xdr:spPr bwMode="auto">
          <a:xfrm>
            <a:off x="1301" y="189"/>
            <a:ext cx="16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*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w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mus.ru/katalog/bumaga-i-bumazhnye-izdeliya/bumaga-dlya-zametok/blok-kubiki-i-boksy/boksy-dlya-bumagi/boks-dlya-bumagi-prozrachnyj-90kh90kh50-mm/p/479036/?from=block-123-2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10" Type="http://schemas.openxmlformats.org/officeDocument/2006/relationships/oleObject" Target="../embeddings/oleObject4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tabSelected="1" topLeftCell="A18" zoomScaleNormal="100" workbookViewId="0">
      <selection activeCell="F19" sqref="F19"/>
    </sheetView>
  </sheetViews>
  <sheetFormatPr defaultRowHeight="15" x14ac:dyDescent="0.25"/>
  <cols>
    <col min="1" max="1" width="5.85546875" style="5" customWidth="1"/>
    <col min="2" max="2" width="24.5703125" style="5" customWidth="1"/>
    <col min="3" max="3" width="10" style="5" customWidth="1"/>
    <col min="4" max="4" width="9.140625" style="5" customWidth="1"/>
    <col min="5" max="6" width="14.7109375" style="5" customWidth="1"/>
    <col min="7" max="7" width="15.5703125" style="5" customWidth="1"/>
    <col min="8" max="8" width="13.140625" style="5" customWidth="1"/>
    <col min="9" max="9" width="18" style="5" customWidth="1"/>
    <col min="10" max="10" width="15.28515625" style="5" customWidth="1"/>
    <col min="11" max="11" width="16.7109375" style="5" customWidth="1"/>
    <col min="12" max="12" width="22.28515625" style="5" customWidth="1"/>
  </cols>
  <sheetData>
    <row r="1" spans="1:32" ht="15" customHeight="1" x14ac:dyDescent="0.25">
      <c r="I1" s="37" t="s">
        <v>0</v>
      </c>
      <c r="J1" s="38"/>
      <c r="K1" s="38"/>
      <c r="L1" s="38"/>
      <c r="M1" s="4"/>
      <c r="N1" s="4"/>
    </row>
    <row r="2" spans="1:32" ht="15" customHeight="1" x14ac:dyDescent="0.25">
      <c r="I2" s="39"/>
      <c r="J2" s="40"/>
      <c r="K2" s="40"/>
      <c r="L2" s="40"/>
      <c r="M2" s="4"/>
      <c r="N2" s="4"/>
    </row>
    <row r="4" spans="1:32" x14ac:dyDescent="0.25">
      <c r="D4" s="43" t="s">
        <v>1</v>
      </c>
      <c r="E4" s="44"/>
      <c r="F4" s="44"/>
      <c r="G4" s="44"/>
      <c r="H4" s="44"/>
      <c r="I4" s="44"/>
      <c r="J4" s="44"/>
    </row>
    <row r="5" spans="1:32" x14ac:dyDescent="0.25">
      <c r="D5" s="43" t="s">
        <v>2</v>
      </c>
      <c r="E5" s="44"/>
      <c r="F5" s="44"/>
      <c r="G5" s="44"/>
      <c r="H5" s="44"/>
      <c r="I5" s="44"/>
    </row>
    <row r="6" spans="1:32" x14ac:dyDescent="0.25">
      <c r="B6" s="45" t="s">
        <v>3</v>
      </c>
      <c r="C6" s="46"/>
      <c r="D6" s="46"/>
      <c r="I6" s="47"/>
      <c r="J6" s="47"/>
      <c r="K6" s="47"/>
      <c r="L6" s="47"/>
    </row>
    <row r="7" spans="1:32" ht="8.2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6"/>
    </row>
    <row r="8" spans="1:32" ht="15.75" x14ac:dyDescent="0.2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18"/>
    </row>
    <row r="9" spans="1:32" ht="15.75" customHeight="1" x14ac:dyDescent="0.25">
      <c r="A9" s="54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6"/>
      <c r="L9" s="18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63" x14ac:dyDescent="0.25">
      <c r="A10" s="19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8" t="s">
        <v>14</v>
      </c>
      <c r="J10" s="18" t="s">
        <v>15</v>
      </c>
      <c r="K10" s="18" t="s">
        <v>16</v>
      </c>
      <c r="L10" s="18"/>
      <c r="M10" s="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55.5" customHeight="1" x14ac:dyDescent="0.25">
      <c r="A11" s="20">
        <v>1</v>
      </c>
      <c r="B11" s="36" t="s">
        <v>40</v>
      </c>
      <c r="C11" s="21" t="s">
        <v>79</v>
      </c>
      <c r="D11" s="33">
        <v>150</v>
      </c>
      <c r="E11" s="34">
        <v>109.2</v>
      </c>
      <c r="F11" s="22">
        <v>112.5</v>
      </c>
      <c r="G11" s="22">
        <v>106</v>
      </c>
      <c r="H11" s="22">
        <f>(E11+F11+G11)/3</f>
        <v>109.23333333333333</v>
      </c>
      <c r="I11" s="22">
        <f t="shared" ref="I11:I20" si="0">STDEV(E11,F11,H11,)</f>
        <v>55.177269877288317</v>
      </c>
      <c r="J11" s="23">
        <f t="shared" ref="J11:J37" si="1">I11/H11*100</f>
        <v>50.513216244084511</v>
      </c>
      <c r="K11" s="23" t="s">
        <v>18</v>
      </c>
      <c r="L11" s="24">
        <f>D11*H11</f>
        <v>16385</v>
      </c>
      <c r="M11" s="3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36.75" customHeight="1" x14ac:dyDescent="0.25">
      <c r="A12" s="20">
        <v>2</v>
      </c>
      <c r="B12" s="17" t="s">
        <v>41</v>
      </c>
      <c r="C12" s="21" t="s">
        <v>78</v>
      </c>
      <c r="D12" s="33">
        <v>20</v>
      </c>
      <c r="E12" s="34">
        <v>48.8</v>
      </c>
      <c r="F12" s="22">
        <v>47.4</v>
      </c>
      <c r="G12" s="22">
        <v>46</v>
      </c>
      <c r="H12" s="22">
        <f>(E12+F12+G12)/3</f>
        <v>47.4</v>
      </c>
      <c r="I12" s="22">
        <f t="shared" si="0"/>
        <v>23.942430954270282</v>
      </c>
      <c r="J12" s="23">
        <f t="shared" si="1"/>
        <v>50.511457709430971</v>
      </c>
      <c r="K12" s="23" t="s">
        <v>18</v>
      </c>
      <c r="L12" s="24">
        <f t="shared" ref="L12:L48" si="2">D12*H12</f>
        <v>948</v>
      </c>
      <c r="M12" s="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41.25" customHeight="1" x14ac:dyDescent="0.25">
      <c r="A13" s="20">
        <v>3</v>
      </c>
      <c r="B13" s="17" t="s">
        <v>42</v>
      </c>
      <c r="C13" s="21" t="s">
        <v>17</v>
      </c>
      <c r="D13" s="33">
        <v>120</v>
      </c>
      <c r="E13" s="34">
        <v>94.8</v>
      </c>
      <c r="F13" s="22">
        <v>97.6</v>
      </c>
      <c r="G13" s="22">
        <v>92</v>
      </c>
      <c r="H13" s="22">
        <f>(G13+F13+E13)/3</f>
        <v>94.8</v>
      </c>
      <c r="I13" s="22">
        <f t="shared" si="0"/>
        <v>47.884861908540564</v>
      </c>
      <c r="J13" s="23">
        <f t="shared" si="1"/>
        <v>50.511457709430971</v>
      </c>
      <c r="K13" s="23" t="s">
        <v>18</v>
      </c>
      <c r="L13" s="24">
        <f t="shared" si="2"/>
        <v>11376</v>
      </c>
      <c r="M13" s="1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63" customHeight="1" x14ac:dyDescent="0.25">
      <c r="A14" s="20">
        <v>4</v>
      </c>
      <c r="B14" s="17" t="s">
        <v>43</v>
      </c>
      <c r="C14" s="21" t="s">
        <v>17</v>
      </c>
      <c r="D14" s="33">
        <v>210</v>
      </c>
      <c r="E14" s="34">
        <v>115.7</v>
      </c>
      <c r="F14" s="22">
        <v>109</v>
      </c>
      <c r="G14" s="22">
        <v>112.3</v>
      </c>
      <c r="H14" s="22">
        <f>(G14+F14+E14)/3</f>
        <v>112.33333333333333</v>
      </c>
      <c r="I14" s="22">
        <f t="shared" si="0"/>
        <v>56.238779127731583</v>
      </c>
      <c r="J14" s="23">
        <f t="shared" si="1"/>
        <v>50.064195069197261</v>
      </c>
      <c r="K14" s="23" t="s">
        <v>18</v>
      </c>
      <c r="L14" s="24">
        <f t="shared" si="2"/>
        <v>23590</v>
      </c>
      <c r="M14" s="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50.25" customHeight="1" x14ac:dyDescent="0.25">
      <c r="A15" s="20">
        <v>5</v>
      </c>
      <c r="B15" s="17" t="s">
        <v>44</v>
      </c>
      <c r="C15" s="21" t="s">
        <v>79</v>
      </c>
      <c r="D15" s="33">
        <v>50</v>
      </c>
      <c r="E15" s="34">
        <v>391.5</v>
      </c>
      <c r="F15" s="22">
        <v>380.1</v>
      </c>
      <c r="G15" s="22">
        <v>369</v>
      </c>
      <c r="H15" s="22">
        <f t="shared" ref="H15:H20" si="3">(G15+F15+E15)/3</f>
        <v>380.2</v>
      </c>
      <c r="I15" s="22">
        <f t="shared" si="0"/>
        <v>192.04121953372405</v>
      </c>
      <c r="J15" s="23">
        <f t="shared" si="1"/>
        <v>50.510578520179919</v>
      </c>
      <c r="K15" s="23" t="s">
        <v>18</v>
      </c>
      <c r="L15" s="24">
        <f t="shared" si="2"/>
        <v>19010</v>
      </c>
      <c r="M15" s="1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28.5" customHeight="1" x14ac:dyDescent="0.25">
      <c r="A16" s="20">
        <v>6</v>
      </c>
      <c r="B16" s="17" t="s">
        <v>45</v>
      </c>
      <c r="C16" s="21" t="s">
        <v>80</v>
      </c>
      <c r="D16" s="33">
        <v>50</v>
      </c>
      <c r="E16" s="34">
        <v>12.8</v>
      </c>
      <c r="F16" s="22">
        <v>12.4</v>
      </c>
      <c r="G16" s="22">
        <v>12</v>
      </c>
      <c r="H16" s="22">
        <f t="shared" si="3"/>
        <v>12.4</v>
      </c>
      <c r="I16" s="22">
        <f t="shared" si="0"/>
        <v>6.2695029042713308</v>
      </c>
      <c r="J16" s="23">
        <f t="shared" si="1"/>
        <v>50.560507292510728</v>
      </c>
      <c r="K16" s="23" t="s">
        <v>18</v>
      </c>
      <c r="L16" s="24">
        <f t="shared" si="2"/>
        <v>620</v>
      </c>
      <c r="M16" s="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8.5" customHeight="1" x14ac:dyDescent="0.25">
      <c r="A17" s="20">
        <v>7</v>
      </c>
      <c r="B17" s="17" t="s">
        <v>46</v>
      </c>
      <c r="C17" s="21" t="s">
        <v>80</v>
      </c>
      <c r="D17" s="33">
        <v>50</v>
      </c>
      <c r="E17" s="34">
        <v>6</v>
      </c>
      <c r="F17" s="22">
        <v>6.2</v>
      </c>
      <c r="G17" s="22">
        <v>6.4</v>
      </c>
      <c r="H17" s="22">
        <f t="shared" si="3"/>
        <v>6.2</v>
      </c>
      <c r="I17" s="22">
        <f t="shared" si="0"/>
        <v>3.0681155997343605</v>
      </c>
      <c r="J17" s="23">
        <f t="shared" si="1"/>
        <v>49.485735479586459</v>
      </c>
      <c r="K17" s="23" t="s">
        <v>18</v>
      </c>
      <c r="L17" s="24">
        <f t="shared" si="2"/>
        <v>310</v>
      </c>
      <c r="M17" s="1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28.5" customHeight="1" x14ac:dyDescent="0.25">
      <c r="A18" s="20">
        <v>8</v>
      </c>
      <c r="B18" s="17" t="s">
        <v>47</v>
      </c>
      <c r="C18" s="21" t="s">
        <v>81</v>
      </c>
      <c r="D18" s="33">
        <v>5</v>
      </c>
      <c r="E18" s="34">
        <v>111.4</v>
      </c>
      <c r="F18" s="22">
        <v>108.2</v>
      </c>
      <c r="G18" s="22">
        <v>105</v>
      </c>
      <c r="H18" s="22">
        <f t="shared" si="3"/>
        <v>108.2</v>
      </c>
      <c r="I18" s="22">
        <f t="shared" si="0"/>
        <v>54.654155072296803</v>
      </c>
      <c r="J18" s="23">
        <f t="shared" si="1"/>
        <v>50.512158107483188</v>
      </c>
      <c r="K18" s="23" t="s">
        <v>18</v>
      </c>
      <c r="L18" s="24">
        <f t="shared" si="2"/>
        <v>541</v>
      </c>
      <c r="M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28.5" customHeight="1" x14ac:dyDescent="0.25">
      <c r="A19" s="20">
        <v>9</v>
      </c>
      <c r="B19" s="36" t="s">
        <v>83</v>
      </c>
      <c r="C19" s="21" t="s">
        <v>17</v>
      </c>
      <c r="D19" s="33">
        <v>15</v>
      </c>
      <c r="E19" s="34">
        <v>93.3</v>
      </c>
      <c r="F19" s="22">
        <v>90.6</v>
      </c>
      <c r="G19" s="22">
        <v>88</v>
      </c>
      <c r="H19" s="22">
        <f t="shared" si="3"/>
        <v>90.633333333333326</v>
      </c>
      <c r="I19" s="22">
        <f t="shared" si="0"/>
        <v>45.773039129067151</v>
      </c>
      <c r="J19" s="23">
        <f t="shared" si="1"/>
        <v>50.503537104524263</v>
      </c>
      <c r="K19" s="23" t="s">
        <v>18</v>
      </c>
      <c r="L19" s="24">
        <f t="shared" si="2"/>
        <v>1359.5</v>
      </c>
      <c r="M19" s="1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28.5" customHeight="1" x14ac:dyDescent="0.25">
      <c r="A20" s="20">
        <v>10</v>
      </c>
      <c r="B20" s="17" t="s">
        <v>48</v>
      </c>
      <c r="C20" s="21" t="s">
        <v>79</v>
      </c>
      <c r="D20" s="33">
        <v>15</v>
      </c>
      <c r="E20" s="34">
        <v>404.2</v>
      </c>
      <c r="F20" s="35">
        <v>381</v>
      </c>
      <c r="G20" s="22">
        <v>392.4</v>
      </c>
      <c r="H20" s="22">
        <f t="shared" si="3"/>
        <v>392.5333333333333</v>
      </c>
      <c r="I20" s="22">
        <f t="shared" si="0"/>
        <v>196.51726528617166</v>
      </c>
      <c r="J20" s="23">
        <f t="shared" si="1"/>
        <v>50.063841360267922</v>
      </c>
      <c r="K20" s="23" t="s">
        <v>18</v>
      </c>
      <c r="L20" s="24">
        <f t="shared" si="2"/>
        <v>5888</v>
      </c>
      <c r="M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64.5" customHeight="1" x14ac:dyDescent="0.25">
      <c r="A21" s="20">
        <v>11</v>
      </c>
      <c r="B21" s="31" t="s">
        <v>49</v>
      </c>
      <c r="C21" s="21" t="s">
        <v>17</v>
      </c>
      <c r="D21" s="33">
        <v>100</v>
      </c>
      <c r="E21" s="34">
        <v>27.6</v>
      </c>
      <c r="F21" s="22">
        <v>26</v>
      </c>
      <c r="G21" s="22">
        <v>26.8</v>
      </c>
      <c r="H21" s="22">
        <f t="shared" ref="H21:H46" si="4">(G21+F22+E21)/3</f>
        <v>43.133333333333333</v>
      </c>
      <c r="I21" s="22">
        <f t="shared" ref="I21:I47" si="5">STDEV(E21,F22,H21,)</f>
        <v>31.292668647961484</v>
      </c>
      <c r="J21" s="23">
        <f t="shared" si="1"/>
        <v>72.548690837623226</v>
      </c>
      <c r="K21" s="23" t="s">
        <v>18</v>
      </c>
      <c r="L21" s="24">
        <f t="shared" si="2"/>
        <v>4313.333333333333</v>
      </c>
      <c r="M21" s="1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28.5" customHeight="1" x14ac:dyDescent="0.25">
      <c r="A22" s="20">
        <v>12</v>
      </c>
      <c r="B22" s="16" t="s">
        <v>77</v>
      </c>
      <c r="C22" s="21" t="s">
        <v>17</v>
      </c>
      <c r="D22" s="33">
        <v>210</v>
      </c>
      <c r="E22" s="34">
        <v>79.599999999999994</v>
      </c>
      <c r="F22" s="22">
        <v>75</v>
      </c>
      <c r="G22" s="22">
        <v>77.3</v>
      </c>
      <c r="H22" s="22">
        <f t="shared" si="4"/>
        <v>74.3</v>
      </c>
      <c r="I22" s="22">
        <f t="shared" si="5"/>
        <v>37.074912901673386</v>
      </c>
      <c r="J22" s="23">
        <f t="shared" si="1"/>
        <v>49.898940648281815</v>
      </c>
      <c r="K22" s="23" t="s">
        <v>18</v>
      </c>
      <c r="L22" s="24">
        <f t="shared" si="2"/>
        <v>15603</v>
      </c>
      <c r="M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35.25" customHeight="1" x14ac:dyDescent="0.25">
      <c r="A23" s="20">
        <v>13</v>
      </c>
      <c r="B23" s="17" t="s">
        <v>50</v>
      </c>
      <c r="C23" s="21" t="s">
        <v>17</v>
      </c>
      <c r="D23" s="33">
        <v>15</v>
      </c>
      <c r="E23" s="34">
        <v>70</v>
      </c>
      <c r="F23" s="22">
        <v>66</v>
      </c>
      <c r="G23" s="22">
        <v>68</v>
      </c>
      <c r="H23" s="22">
        <f t="shared" si="4"/>
        <v>79.3</v>
      </c>
      <c r="I23" s="22">
        <f t="shared" si="5"/>
        <v>43.371803436487788</v>
      </c>
      <c r="J23" s="23">
        <f t="shared" si="1"/>
        <v>54.693320853074134</v>
      </c>
      <c r="K23" s="23" t="s">
        <v>18</v>
      </c>
      <c r="L23" s="24">
        <f t="shared" si="2"/>
        <v>1189.5</v>
      </c>
      <c r="M23" s="1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28.5" customHeight="1" x14ac:dyDescent="0.25">
      <c r="A24" s="20">
        <v>14</v>
      </c>
      <c r="B24" s="17" t="s">
        <v>51</v>
      </c>
      <c r="C24" s="21" t="s">
        <v>17</v>
      </c>
      <c r="D24" s="33">
        <v>10</v>
      </c>
      <c r="E24" s="34">
        <v>97</v>
      </c>
      <c r="F24" s="22">
        <v>99.9</v>
      </c>
      <c r="G24" s="22">
        <v>102.9</v>
      </c>
      <c r="H24" s="22">
        <f t="shared" si="4"/>
        <v>70.399999999999991</v>
      </c>
      <c r="I24" s="22">
        <f t="shared" si="5"/>
        <v>46.581210446559524</v>
      </c>
      <c r="J24" s="23">
        <f t="shared" si="1"/>
        <v>66.16649211159023</v>
      </c>
      <c r="K24" s="23" t="s">
        <v>18</v>
      </c>
      <c r="L24" s="24">
        <f t="shared" si="2"/>
        <v>703.99999999999989</v>
      </c>
      <c r="M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46.5" customHeight="1" x14ac:dyDescent="0.25">
      <c r="A25" s="20">
        <v>15</v>
      </c>
      <c r="B25" s="17" t="s">
        <v>52</v>
      </c>
      <c r="C25" s="21" t="s">
        <v>17</v>
      </c>
      <c r="D25" s="33">
        <v>20</v>
      </c>
      <c r="E25" s="34">
        <v>11.6</v>
      </c>
      <c r="F25" s="22">
        <v>11.3</v>
      </c>
      <c r="G25" s="22">
        <v>11</v>
      </c>
      <c r="H25" s="22">
        <f t="shared" si="4"/>
        <v>39.799999999999997</v>
      </c>
      <c r="I25" s="22">
        <f t="shared" si="5"/>
        <v>43.19733788093891</v>
      </c>
      <c r="J25" s="23">
        <f t="shared" si="1"/>
        <v>108.53602482647969</v>
      </c>
      <c r="K25" s="23" t="s">
        <v>18</v>
      </c>
      <c r="L25" s="24">
        <f t="shared" si="2"/>
        <v>796</v>
      </c>
      <c r="M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54.75" customHeight="1" x14ac:dyDescent="0.25">
      <c r="A26" s="20">
        <v>16</v>
      </c>
      <c r="B26" s="17" t="s">
        <v>53</v>
      </c>
      <c r="C26" s="21" t="s">
        <v>81</v>
      </c>
      <c r="D26" s="33">
        <v>11</v>
      </c>
      <c r="E26" s="34">
        <v>99.7</v>
      </c>
      <c r="F26" s="22">
        <v>96.8</v>
      </c>
      <c r="G26" s="22">
        <v>94</v>
      </c>
      <c r="H26" s="22">
        <f t="shared" si="4"/>
        <v>87.233333333333334</v>
      </c>
      <c r="I26" s="22">
        <f t="shared" si="5"/>
        <v>44.44469722150339</v>
      </c>
      <c r="J26" s="23">
        <f t="shared" si="1"/>
        <v>50.949213475166289</v>
      </c>
      <c r="K26" s="23" t="s">
        <v>18</v>
      </c>
      <c r="L26" s="24">
        <f t="shared" si="2"/>
        <v>959.56666666666672</v>
      </c>
      <c r="M26" s="1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28.5" customHeight="1" x14ac:dyDescent="0.25">
      <c r="A27" s="20">
        <v>17</v>
      </c>
      <c r="B27" s="17" t="s">
        <v>54</v>
      </c>
      <c r="C27" s="21" t="s">
        <v>81</v>
      </c>
      <c r="D27" s="33">
        <v>98</v>
      </c>
      <c r="E27" s="34">
        <v>70</v>
      </c>
      <c r="F27" s="22">
        <v>68</v>
      </c>
      <c r="G27" s="22">
        <v>66</v>
      </c>
      <c r="H27" s="22">
        <f t="shared" si="4"/>
        <v>64.8</v>
      </c>
      <c r="I27" s="22">
        <f t="shared" si="5"/>
        <v>32.547606158774052</v>
      </c>
      <c r="J27" s="23">
        <f t="shared" si="1"/>
        <v>50.227787282058721</v>
      </c>
      <c r="K27" s="23" t="s">
        <v>18</v>
      </c>
      <c r="L27" s="24">
        <f t="shared" si="2"/>
        <v>6350.4</v>
      </c>
      <c r="M27" s="1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28.5" customHeight="1" x14ac:dyDescent="0.25">
      <c r="A28" s="20">
        <v>18</v>
      </c>
      <c r="B28" s="16" t="s">
        <v>55</v>
      </c>
      <c r="C28" s="21" t="s">
        <v>81</v>
      </c>
      <c r="D28" s="33">
        <v>100</v>
      </c>
      <c r="E28" s="34">
        <v>56.7</v>
      </c>
      <c r="F28" s="22">
        <v>58.4</v>
      </c>
      <c r="G28" s="22">
        <v>55</v>
      </c>
      <c r="H28" s="22">
        <f t="shared" si="4"/>
        <v>98.066666666666663</v>
      </c>
      <c r="I28" s="22">
        <f t="shared" si="5"/>
        <v>76.813648960758698</v>
      </c>
      <c r="J28" s="23">
        <f t="shared" si="1"/>
        <v>78.327990102745105</v>
      </c>
      <c r="K28" s="23" t="s">
        <v>18</v>
      </c>
      <c r="L28" s="24">
        <f t="shared" si="2"/>
        <v>9806.6666666666661</v>
      </c>
      <c r="M28" s="1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28.5" customHeight="1" x14ac:dyDescent="0.25">
      <c r="A29" s="20">
        <v>19</v>
      </c>
      <c r="B29" s="17" t="s">
        <v>56</v>
      </c>
      <c r="C29" s="21" t="s">
        <v>81</v>
      </c>
      <c r="D29" s="33">
        <v>30</v>
      </c>
      <c r="E29" s="34">
        <v>177.2</v>
      </c>
      <c r="F29" s="22">
        <v>182.5</v>
      </c>
      <c r="G29" s="22">
        <v>172</v>
      </c>
      <c r="H29" s="22">
        <f t="shared" si="4"/>
        <v>174.06666666666669</v>
      </c>
      <c r="I29" s="22">
        <f t="shared" si="5"/>
        <v>87.395957191012755</v>
      </c>
      <c r="J29" s="23">
        <f t="shared" si="1"/>
        <v>50.208324698015751</v>
      </c>
      <c r="K29" s="23" t="s">
        <v>18</v>
      </c>
      <c r="L29" s="24">
        <f t="shared" si="2"/>
        <v>5222.0000000000009</v>
      </c>
      <c r="M29" s="1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28.5" customHeight="1" x14ac:dyDescent="0.25">
      <c r="A30" s="20">
        <v>20</v>
      </c>
      <c r="B30" s="17" t="s">
        <v>57</v>
      </c>
      <c r="C30" s="21" t="s">
        <v>81</v>
      </c>
      <c r="D30" s="33">
        <v>100</v>
      </c>
      <c r="E30" s="34">
        <v>178.2</v>
      </c>
      <c r="F30" s="22">
        <v>173</v>
      </c>
      <c r="G30" s="22">
        <v>168</v>
      </c>
      <c r="H30" s="22">
        <f t="shared" si="4"/>
        <v>125.73333333333333</v>
      </c>
      <c r="I30" s="22">
        <f t="shared" si="5"/>
        <v>82.623698510509413</v>
      </c>
      <c r="J30" s="23">
        <f t="shared" si="1"/>
        <v>65.713439960638453</v>
      </c>
      <c r="K30" s="23" t="s">
        <v>18</v>
      </c>
      <c r="L30" s="24">
        <f t="shared" si="2"/>
        <v>12573.333333333334</v>
      </c>
      <c r="M30" s="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42" customHeight="1" x14ac:dyDescent="0.25">
      <c r="A31" s="20">
        <v>21</v>
      </c>
      <c r="B31" s="16" t="s">
        <v>58</v>
      </c>
      <c r="C31" s="21" t="s">
        <v>17</v>
      </c>
      <c r="D31" s="33">
        <v>50</v>
      </c>
      <c r="E31" s="34">
        <v>31.9</v>
      </c>
      <c r="F31" s="22">
        <v>31</v>
      </c>
      <c r="G31" s="22">
        <v>32.9</v>
      </c>
      <c r="H31" s="22">
        <f t="shared" si="4"/>
        <v>26.766666666666666</v>
      </c>
      <c r="I31" s="22">
        <f t="shared" si="5"/>
        <v>14.132006620119846</v>
      </c>
      <c r="J31" s="23">
        <f t="shared" si="1"/>
        <v>52.797035940671897</v>
      </c>
      <c r="K31" s="23" t="s">
        <v>18</v>
      </c>
      <c r="L31" s="24">
        <f t="shared" si="2"/>
        <v>1338.3333333333333</v>
      </c>
      <c r="M31" s="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53.25" customHeight="1" x14ac:dyDescent="0.25">
      <c r="A32" s="20">
        <v>22</v>
      </c>
      <c r="B32" s="17" t="s">
        <v>59</v>
      </c>
      <c r="C32" s="21" t="s">
        <v>17</v>
      </c>
      <c r="D32" s="33">
        <v>40</v>
      </c>
      <c r="E32" s="34">
        <v>16</v>
      </c>
      <c r="F32" s="22">
        <v>15.5</v>
      </c>
      <c r="G32" s="22">
        <v>15</v>
      </c>
      <c r="H32" s="22">
        <f t="shared" si="4"/>
        <v>327</v>
      </c>
      <c r="I32" s="22">
        <f t="shared" si="5"/>
        <v>444.11813368367052</v>
      </c>
      <c r="J32" s="23">
        <f t="shared" si="1"/>
        <v>135.81594302252921</v>
      </c>
      <c r="K32" s="23" t="s">
        <v>18</v>
      </c>
      <c r="L32" s="24">
        <f t="shared" si="2"/>
        <v>13080</v>
      </c>
      <c r="M32" s="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28.5" customHeight="1" x14ac:dyDescent="0.25">
      <c r="A33" s="20">
        <v>23</v>
      </c>
      <c r="B33" s="17" t="s">
        <v>60</v>
      </c>
      <c r="C33" s="21" t="s">
        <v>79</v>
      </c>
      <c r="D33" s="33">
        <v>20</v>
      </c>
      <c r="E33" s="34">
        <v>978.5</v>
      </c>
      <c r="F33" s="22">
        <v>950</v>
      </c>
      <c r="G33" s="22">
        <v>1007.9</v>
      </c>
      <c r="H33" s="22">
        <f t="shared" si="4"/>
        <v>693.73333333333323</v>
      </c>
      <c r="I33" s="22">
        <f t="shared" si="5"/>
        <v>471.56248348796083</v>
      </c>
      <c r="J33" s="23">
        <f t="shared" si="1"/>
        <v>67.974603616369535</v>
      </c>
      <c r="K33" s="23" t="s">
        <v>18</v>
      </c>
      <c r="L33" s="24">
        <f t="shared" si="2"/>
        <v>13874.666666666664</v>
      </c>
      <c r="M33" s="1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28.5" customHeight="1" x14ac:dyDescent="0.25">
      <c r="A34" s="20">
        <v>24</v>
      </c>
      <c r="B34" s="17" t="s">
        <v>61</v>
      </c>
      <c r="C34" s="21" t="s">
        <v>17</v>
      </c>
      <c r="D34" s="33">
        <v>300</v>
      </c>
      <c r="E34" s="34">
        <v>97.6</v>
      </c>
      <c r="F34" s="22">
        <v>94.8</v>
      </c>
      <c r="G34" s="22">
        <v>92</v>
      </c>
      <c r="H34" s="22">
        <f t="shared" si="4"/>
        <v>65.2</v>
      </c>
      <c r="I34" s="22">
        <f t="shared" si="5"/>
        <v>47.220899327875287</v>
      </c>
      <c r="J34" s="23">
        <f t="shared" si="1"/>
        <v>72.424692220667623</v>
      </c>
      <c r="K34" s="23" t="s">
        <v>18</v>
      </c>
      <c r="L34" s="24">
        <f t="shared" si="2"/>
        <v>19560</v>
      </c>
      <c r="M34" s="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33.75" customHeight="1" x14ac:dyDescent="0.25">
      <c r="A35" s="20">
        <v>25</v>
      </c>
      <c r="B35" s="16" t="s">
        <v>62</v>
      </c>
      <c r="C35" s="21" t="s">
        <v>17</v>
      </c>
      <c r="D35" s="33">
        <v>50</v>
      </c>
      <c r="E35" s="34">
        <v>6.2</v>
      </c>
      <c r="F35" s="22">
        <v>6</v>
      </c>
      <c r="G35" s="22">
        <v>6.4</v>
      </c>
      <c r="H35" s="22">
        <f t="shared" si="4"/>
        <v>19.066666666666666</v>
      </c>
      <c r="I35" s="22">
        <f t="shared" si="5"/>
        <v>19.755168100187522</v>
      </c>
      <c r="J35" s="23">
        <f t="shared" si="1"/>
        <v>103.61102150448001</v>
      </c>
      <c r="K35" s="23" t="s">
        <v>18</v>
      </c>
      <c r="L35" s="24">
        <f t="shared" si="2"/>
        <v>953.33333333333337</v>
      </c>
      <c r="M35" s="1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28.5" customHeight="1" x14ac:dyDescent="0.25">
      <c r="A36" s="20">
        <v>26</v>
      </c>
      <c r="B36" s="16" t="s">
        <v>63</v>
      </c>
      <c r="C36" s="21" t="s">
        <v>79</v>
      </c>
      <c r="D36" s="33">
        <v>10</v>
      </c>
      <c r="E36" s="34">
        <v>43.3</v>
      </c>
      <c r="F36" s="22">
        <v>44.6</v>
      </c>
      <c r="G36" s="22">
        <v>42</v>
      </c>
      <c r="H36" s="22">
        <f t="shared" si="4"/>
        <v>136.66666666666666</v>
      </c>
      <c r="I36" s="22">
        <f t="shared" si="5"/>
        <v>144.11875504442702</v>
      </c>
      <c r="J36" s="23">
        <f t="shared" si="1"/>
        <v>105.4527475934832</v>
      </c>
      <c r="K36" s="23" t="s">
        <v>18</v>
      </c>
      <c r="L36" s="24">
        <f t="shared" si="2"/>
        <v>1366.6666666666665</v>
      </c>
      <c r="M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43.5" customHeight="1" x14ac:dyDescent="0.25">
      <c r="A37" s="20">
        <v>27</v>
      </c>
      <c r="B37" s="16" t="s">
        <v>64</v>
      </c>
      <c r="C37" s="21" t="s">
        <v>79</v>
      </c>
      <c r="D37" s="33">
        <v>6</v>
      </c>
      <c r="E37" s="34">
        <v>315.2</v>
      </c>
      <c r="F37" s="22">
        <v>324.7</v>
      </c>
      <c r="G37" s="22">
        <v>306</v>
      </c>
      <c r="H37" s="22">
        <f t="shared" si="4"/>
        <v>248.6</v>
      </c>
      <c r="I37" s="22">
        <f t="shared" si="5"/>
        <v>139.28929128496085</v>
      </c>
      <c r="J37" s="23">
        <f t="shared" si="1"/>
        <v>56.02948161100597</v>
      </c>
      <c r="K37" s="23" t="s">
        <v>18</v>
      </c>
      <c r="L37" s="24">
        <f t="shared" si="2"/>
        <v>1491.6</v>
      </c>
      <c r="M37" s="1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28.5" customHeight="1" x14ac:dyDescent="0.25">
      <c r="A38" s="20">
        <v>28</v>
      </c>
      <c r="B38" s="17" t="s">
        <v>82</v>
      </c>
      <c r="C38" s="21" t="s">
        <v>17</v>
      </c>
      <c r="D38" s="33">
        <v>13</v>
      </c>
      <c r="E38" s="34">
        <v>128.30000000000001</v>
      </c>
      <c r="F38" s="22">
        <v>124.6</v>
      </c>
      <c r="G38" s="22">
        <v>121</v>
      </c>
      <c r="H38" s="22">
        <f t="shared" si="4"/>
        <v>85.833333333333329</v>
      </c>
      <c r="I38" s="22">
        <f t="shared" si="5"/>
        <v>62.014684640906729</v>
      </c>
      <c r="J38" s="23">
        <f t="shared" ref="J38:J41" si="6">I38/H38*100</f>
        <v>72.250118028240848</v>
      </c>
      <c r="K38" s="23" t="s">
        <v>18</v>
      </c>
      <c r="L38" s="24">
        <f t="shared" si="2"/>
        <v>1115.8333333333333</v>
      </c>
      <c r="M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43.5" customHeight="1" x14ac:dyDescent="0.25">
      <c r="A39" s="20">
        <v>29</v>
      </c>
      <c r="B39" s="17" t="s">
        <v>65</v>
      </c>
      <c r="C39" s="25" t="s">
        <v>17</v>
      </c>
      <c r="D39" s="33">
        <v>110</v>
      </c>
      <c r="E39" s="34">
        <v>8.4</v>
      </c>
      <c r="F39" s="22">
        <v>8.1999999999999993</v>
      </c>
      <c r="G39" s="22">
        <v>8</v>
      </c>
      <c r="H39" s="22">
        <f t="shared" si="4"/>
        <v>133.13333333333333</v>
      </c>
      <c r="I39" s="22">
        <f t="shared" si="5"/>
        <v>178.60593495178151</v>
      </c>
      <c r="J39" s="26">
        <f t="shared" si="6"/>
        <v>134.15568474094758</v>
      </c>
      <c r="K39" s="23" t="s">
        <v>18</v>
      </c>
      <c r="L39" s="24">
        <f t="shared" si="2"/>
        <v>14644.666666666666</v>
      </c>
      <c r="M39" s="1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28.5" customHeight="1" x14ac:dyDescent="0.25">
      <c r="A40" s="20">
        <v>30</v>
      </c>
      <c r="B40" s="17" t="s">
        <v>66</v>
      </c>
      <c r="C40" s="25" t="s">
        <v>79</v>
      </c>
      <c r="D40" s="33">
        <v>50</v>
      </c>
      <c r="E40" s="34">
        <v>394.5</v>
      </c>
      <c r="F40" s="22">
        <v>383</v>
      </c>
      <c r="G40" s="22">
        <v>406.3</v>
      </c>
      <c r="H40" s="22">
        <f t="shared" si="4"/>
        <v>331.93333333333334</v>
      </c>
      <c r="I40" s="24">
        <f t="shared" si="5"/>
        <v>174.71418644301451</v>
      </c>
      <c r="J40" s="26">
        <f t="shared" si="6"/>
        <v>52.635324294943111</v>
      </c>
      <c r="K40" s="23" t="s">
        <v>18</v>
      </c>
      <c r="L40" s="24">
        <f t="shared" si="2"/>
        <v>16596.666666666668</v>
      </c>
      <c r="M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28.5" customHeight="1" x14ac:dyDescent="0.25">
      <c r="A41" s="20">
        <v>31</v>
      </c>
      <c r="B41" s="17" t="s">
        <v>67</v>
      </c>
      <c r="C41" s="25" t="s">
        <v>79</v>
      </c>
      <c r="D41" s="33">
        <v>50</v>
      </c>
      <c r="E41" s="34">
        <v>200.9</v>
      </c>
      <c r="F41" s="22">
        <v>195</v>
      </c>
      <c r="G41" s="22">
        <v>206.9</v>
      </c>
      <c r="H41" s="22">
        <f t="shared" si="4"/>
        <v>163.16666666666666</v>
      </c>
      <c r="I41" s="24">
        <f t="shared" si="5"/>
        <v>89.409322469440767</v>
      </c>
      <c r="J41" s="26">
        <f t="shared" si="6"/>
        <v>54.796316120188415</v>
      </c>
      <c r="K41" s="23" t="s">
        <v>18</v>
      </c>
      <c r="L41" s="24">
        <f t="shared" si="2"/>
        <v>8158.333333333333</v>
      </c>
      <c r="M41" s="1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61.5" customHeight="1" x14ac:dyDescent="0.25">
      <c r="A42" s="20">
        <v>32</v>
      </c>
      <c r="B42" s="17" t="s">
        <v>68</v>
      </c>
      <c r="C42" s="25" t="s">
        <v>79</v>
      </c>
      <c r="D42" s="33">
        <v>150</v>
      </c>
      <c r="E42" s="34">
        <v>79.3</v>
      </c>
      <c r="F42" s="22">
        <v>81.7</v>
      </c>
      <c r="G42" s="22">
        <v>77</v>
      </c>
      <c r="H42" s="22">
        <f t="shared" si="4"/>
        <v>248.83333333333334</v>
      </c>
      <c r="I42" s="24">
        <f t="shared" si="5"/>
        <v>261.8578049247339</v>
      </c>
      <c r="J42" s="26">
        <f t="shared" ref="J42:J48" si="7">I42/H42*100</f>
        <v>105.23421497310137</v>
      </c>
      <c r="K42" s="23" t="s">
        <v>18</v>
      </c>
      <c r="L42" s="24">
        <f t="shared" si="2"/>
        <v>37325</v>
      </c>
      <c r="M42" s="1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36" customHeight="1" x14ac:dyDescent="0.25">
      <c r="A43" s="20">
        <v>33</v>
      </c>
      <c r="B43" s="17" t="s">
        <v>69</v>
      </c>
      <c r="C43" s="25" t="s">
        <v>79</v>
      </c>
      <c r="D43" s="33">
        <v>10</v>
      </c>
      <c r="E43" s="34">
        <v>573</v>
      </c>
      <c r="F43" s="22">
        <v>590.20000000000005</v>
      </c>
      <c r="G43" s="22">
        <v>607.9</v>
      </c>
      <c r="H43" s="22">
        <f t="shared" si="4"/>
        <v>396.73333333333329</v>
      </c>
      <c r="I43" s="24">
        <f t="shared" si="5"/>
        <v>286.46480926013311</v>
      </c>
      <c r="J43" s="26">
        <f t="shared" si="7"/>
        <v>72.205883698571611</v>
      </c>
      <c r="K43" s="23" t="s">
        <v>18</v>
      </c>
      <c r="L43" s="24">
        <f t="shared" si="2"/>
        <v>3967.333333333333</v>
      </c>
      <c r="M43" s="1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35.25" customHeight="1" x14ac:dyDescent="0.25">
      <c r="A44" s="20">
        <v>34</v>
      </c>
      <c r="B44" s="17" t="s">
        <v>70</v>
      </c>
      <c r="C44" s="25" t="s">
        <v>17</v>
      </c>
      <c r="D44" s="33">
        <v>250</v>
      </c>
      <c r="E44" s="34">
        <v>9.6</v>
      </c>
      <c r="F44" s="22">
        <v>9.3000000000000007</v>
      </c>
      <c r="G44" s="22">
        <v>9</v>
      </c>
      <c r="H44" s="22">
        <f t="shared" si="4"/>
        <v>8.9333333333333318</v>
      </c>
      <c r="I44" s="24">
        <f t="shared" si="5"/>
        <v>4.4920918166138248</v>
      </c>
      <c r="J44" s="26">
        <f t="shared" si="7"/>
        <v>50.2846098874682</v>
      </c>
      <c r="K44" s="23" t="s">
        <v>18</v>
      </c>
      <c r="L44" s="24">
        <f t="shared" si="2"/>
        <v>2233.333333333333</v>
      </c>
      <c r="M44" s="1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28.5" customHeight="1" x14ac:dyDescent="0.25">
      <c r="A45" s="20">
        <v>35</v>
      </c>
      <c r="B45" s="17" t="s">
        <v>71</v>
      </c>
      <c r="C45" s="25" t="s">
        <v>17</v>
      </c>
      <c r="D45" s="33">
        <v>250</v>
      </c>
      <c r="E45" s="34">
        <v>8.4</v>
      </c>
      <c r="F45" s="22">
        <v>8.1999999999999993</v>
      </c>
      <c r="G45" s="22">
        <v>8</v>
      </c>
      <c r="H45" s="22">
        <f t="shared" si="4"/>
        <v>7.5333333333333341</v>
      </c>
      <c r="I45" s="24">
        <f t="shared" si="5"/>
        <v>3.7982452088650969</v>
      </c>
      <c r="J45" s="26">
        <f t="shared" si="7"/>
        <v>50.41918418847473</v>
      </c>
      <c r="K45" s="23" t="s">
        <v>18</v>
      </c>
      <c r="L45" s="24">
        <f t="shared" si="2"/>
        <v>1883.3333333333335</v>
      </c>
      <c r="M45" s="1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ht="28.5" customHeight="1" x14ac:dyDescent="0.25">
      <c r="A46" s="20">
        <v>36</v>
      </c>
      <c r="B46" s="17" t="s">
        <v>72</v>
      </c>
      <c r="C46" s="25" t="s">
        <v>17</v>
      </c>
      <c r="D46" s="33">
        <v>50</v>
      </c>
      <c r="E46" s="34">
        <v>6</v>
      </c>
      <c r="F46" s="22">
        <v>6.2</v>
      </c>
      <c r="G46" s="22">
        <v>6.4</v>
      </c>
      <c r="H46" s="22">
        <f t="shared" si="4"/>
        <v>173.73333333333335</v>
      </c>
      <c r="I46" s="24">
        <f t="shared" si="5"/>
        <v>238.45137403206084</v>
      </c>
      <c r="J46" s="26">
        <f t="shared" si="7"/>
        <v>137.25136648046478</v>
      </c>
      <c r="K46" s="23" t="s">
        <v>18</v>
      </c>
      <c r="L46" s="24">
        <f t="shared" si="2"/>
        <v>8686.6666666666679</v>
      </c>
      <c r="M46" s="1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28.5" customHeight="1" x14ac:dyDescent="0.25">
      <c r="A47" s="20">
        <v>37</v>
      </c>
      <c r="B47" s="17" t="s">
        <v>73</v>
      </c>
      <c r="C47" s="25" t="s">
        <v>79</v>
      </c>
      <c r="D47" s="33">
        <v>3</v>
      </c>
      <c r="E47" s="34">
        <v>524.1</v>
      </c>
      <c r="F47" s="22">
        <v>508.8</v>
      </c>
      <c r="G47" s="22">
        <v>494</v>
      </c>
      <c r="H47" s="22">
        <f>(G48+F48+E48)/3</f>
        <v>616.1</v>
      </c>
      <c r="I47" s="24">
        <f t="shared" si="5"/>
        <v>295.87217256781696</v>
      </c>
      <c r="J47" s="26">
        <f t="shared" si="7"/>
        <v>48.023400838795155</v>
      </c>
      <c r="K47" s="23" t="s">
        <v>18</v>
      </c>
      <c r="L47" s="24">
        <f t="shared" si="2"/>
        <v>1848.3000000000002</v>
      </c>
      <c r="M47" s="1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35.25" customHeight="1" x14ac:dyDescent="0.25">
      <c r="A48" s="20">
        <v>38</v>
      </c>
      <c r="B48" s="17" t="s">
        <v>74</v>
      </c>
      <c r="C48" s="25" t="s">
        <v>79</v>
      </c>
      <c r="D48" s="33">
        <v>3</v>
      </c>
      <c r="E48" s="34">
        <v>598</v>
      </c>
      <c r="F48" s="22">
        <v>615.9</v>
      </c>
      <c r="G48" s="22">
        <v>634.4</v>
      </c>
      <c r="H48" s="22">
        <f>(G48+F48+E48)/3</f>
        <v>616.1</v>
      </c>
      <c r="I48" s="24">
        <f>STDEV(E48,F48,H48)</f>
        <v>10.392785959500946</v>
      </c>
      <c r="J48" s="26">
        <f t="shared" si="7"/>
        <v>1.6868667358384917</v>
      </c>
      <c r="K48" s="23" t="s">
        <v>18</v>
      </c>
      <c r="L48" s="24">
        <f t="shared" si="2"/>
        <v>1848.3000000000002</v>
      </c>
      <c r="M48" s="1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5.75" customHeight="1" x14ac:dyDescent="0.25">
      <c r="A49" s="60" t="s">
        <v>19</v>
      </c>
      <c r="B49" s="61"/>
      <c r="C49" s="27"/>
      <c r="D49" s="28"/>
      <c r="E49" s="28"/>
      <c r="F49" s="28"/>
      <c r="G49" s="28"/>
      <c r="H49" s="28"/>
      <c r="I49" s="28"/>
      <c r="J49" s="28"/>
      <c r="K49" s="29"/>
      <c r="L49" s="30">
        <f>(L11+L12+L13+L14++L15+L16+L17+L18+L19+L20++L21++L22+L23+L24+L25+L26+L27+L28+L29+L30+L31+L32+L33+L34+L35+L36+L37+L38+L39+L40+L41+L42+L43+L44+L45+L46+L47+L48)</f>
        <v>287517.66666666663</v>
      </c>
      <c r="M49" s="1"/>
      <c r="Q49" s="15"/>
      <c r="R49" s="15"/>
      <c r="S49" s="15"/>
      <c r="T49" s="15"/>
      <c r="U49" s="15"/>
      <c r="V49" s="15"/>
      <c r="W49" s="15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5.75" x14ac:dyDescent="0.25">
      <c r="B50" s="7" t="s">
        <v>20</v>
      </c>
      <c r="C50" s="7"/>
      <c r="D50" s="8"/>
      <c r="E50" s="7"/>
      <c r="F50" s="7"/>
      <c r="G50" s="7"/>
      <c r="H50" s="9"/>
      <c r="I50" s="7"/>
      <c r="J50" s="7"/>
      <c r="K50" s="7"/>
      <c r="L50" s="10"/>
      <c r="M50" s="1"/>
      <c r="Q50" s="15"/>
      <c r="R50" s="15"/>
      <c r="S50" s="15"/>
      <c r="T50" s="15"/>
      <c r="U50" s="15"/>
      <c r="V50" s="15"/>
      <c r="W50" s="15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5.75" x14ac:dyDescent="0.25">
      <c r="A51" s="11"/>
      <c r="B51" s="51" t="s">
        <v>21</v>
      </c>
      <c r="C51" s="52"/>
      <c r="D51" s="52"/>
      <c r="E51" s="52"/>
      <c r="F51" s="52"/>
      <c r="G51" s="52"/>
      <c r="H51" s="52"/>
      <c r="I51" s="52"/>
      <c r="J51" s="52"/>
      <c r="K51" s="53"/>
      <c r="L51" s="10"/>
      <c r="M51" s="1"/>
      <c r="Q51" s="15"/>
      <c r="R51" s="15"/>
      <c r="S51" s="15"/>
      <c r="T51" s="15"/>
      <c r="U51" s="15"/>
      <c r="V51" s="15"/>
      <c r="W51" s="15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5.75" x14ac:dyDescent="0.25">
      <c r="B52" s="57" t="e">
        <f>ROUND(AVERAGE(#REF!,E11,M45M45M45G11),2)</f>
        <v>#REF!</v>
      </c>
      <c r="C52" s="58"/>
      <c r="D52" s="58"/>
      <c r="E52" s="58"/>
      <c r="F52" s="58"/>
      <c r="G52" s="58"/>
      <c r="H52" s="58"/>
      <c r="I52" s="58"/>
      <c r="J52" s="58"/>
      <c r="K52" s="59"/>
      <c r="L52" s="10"/>
      <c r="M52" s="1"/>
      <c r="Q52" s="15"/>
      <c r="R52" s="15"/>
      <c r="S52" s="15"/>
      <c r="T52" s="15"/>
      <c r="U52" s="15"/>
      <c r="V52" s="15"/>
      <c r="W52" s="15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5.75" x14ac:dyDescent="0.25">
      <c r="B53" s="51" t="s">
        <v>22</v>
      </c>
      <c r="C53" s="52"/>
      <c r="D53" s="52"/>
      <c r="E53" s="52"/>
      <c r="F53" s="52"/>
      <c r="G53" s="52"/>
      <c r="H53" s="52"/>
      <c r="I53" s="52"/>
      <c r="J53" s="52"/>
      <c r="K53" s="53"/>
      <c r="L53" s="10"/>
      <c r="M53" s="1"/>
      <c r="Q53" s="15"/>
      <c r="R53" s="15"/>
      <c r="S53" s="15"/>
      <c r="T53" s="15"/>
      <c r="U53" s="15"/>
      <c r="V53" s="15"/>
      <c r="W53" s="15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ht="15.75" x14ac:dyDescent="0.25">
      <c r="B54" s="51" t="s">
        <v>23</v>
      </c>
      <c r="C54" s="52"/>
      <c r="D54" s="52"/>
      <c r="E54" s="52"/>
      <c r="F54" s="52"/>
      <c r="G54" s="52"/>
      <c r="H54" s="52"/>
      <c r="I54" s="52"/>
      <c r="J54" s="52"/>
      <c r="K54" s="53"/>
      <c r="L54" s="10"/>
      <c r="M54" s="1"/>
      <c r="Q54" s="15"/>
      <c r="R54" s="15"/>
      <c r="S54" s="15"/>
      <c r="T54" s="15"/>
      <c r="U54" s="15"/>
      <c r="V54" s="15"/>
      <c r="W54" s="15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15.75" x14ac:dyDescent="0.25">
      <c r="B55" s="51" t="s">
        <v>24</v>
      </c>
      <c r="C55" s="52"/>
      <c r="D55" s="52"/>
      <c r="E55" s="52"/>
      <c r="F55" s="52"/>
      <c r="G55" s="52"/>
      <c r="H55" s="52"/>
      <c r="I55" s="52"/>
      <c r="J55" s="52"/>
      <c r="K55" s="53"/>
      <c r="L55" s="10"/>
      <c r="M55" s="1"/>
      <c r="Q55" s="15"/>
      <c r="R55" s="15"/>
      <c r="S55" s="15"/>
      <c r="T55" s="15"/>
      <c r="U55" s="15"/>
      <c r="V55" s="15"/>
      <c r="W55" s="15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5.75" x14ac:dyDescent="0.25">
      <c r="B56" s="51" t="s">
        <v>25</v>
      </c>
      <c r="C56" s="52"/>
      <c r="D56" s="52"/>
      <c r="E56" s="52"/>
      <c r="F56" s="52"/>
      <c r="G56" s="52"/>
      <c r="H56" s="52"/>
      <c r="I56" s="52"/>
      <c r="J56" s="52"/>
      <c r="K56" s="53"/>
      <c r="L56" s="10"/>
      <c r="M56" s="1"/>
      <c r="Q56" s="15"/>
      <c r="R56" s="15"/>
      <c r="S56" s="15"/>
      <c r="T56" s="15"/>
      <c r="U56" s="15"/>
      <c r="V56" s="15"/>
      <c r="W56" s="15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2" x14ac:dyDescent="0.25">
      <c r="A57" s="12"/>
      <c r="B57" s="12" t="s">
        <v>26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"/>
      <c r="Q57" s="15"/>
      <c r="R57" s="15"/>
      <c r="S57" s="15"/>
      <c r="T57" s="15"/>
      <c r="U57" s="15"/>
      <c r="V57" s="15"/>
      <c r="W57" s="15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6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"/>
      <c r="Q58" s="15"/>
      <c r="R58" s="15"/>
      <c r="S58" s="15"/>
      <c r="T58" s="15"/>
      <c r="U58" s="15"/>
      <c r="V58" s="15"/>
      <c r="W58" s="15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x14ac:dyDescent="0.25">
      <c r="A59" s="12"/>
      <c r="B59" s="12" t="s">
        <v>27</v>
      </c>
      <c r="C59" s="12"/>
      <c r="D59" s="12"/>
      <c r="E59" s="12" t="s">
        <v>28</v>
      </c>
      <c r="F59" s="12"/>
      <c r="G59" s="12"/>
      <c r="H59" s="12"/>
      <c r="I59" s="12"/>
      <c r="J59" s="12"/>
      <c r="K59" s="12"/>
      <c r="L59" s="12"/>
      <c r="M59" s="1"/>
      <c r="Q59" s="15"/>
      <c r="R59" s="15"/>
      <c r="S59" s="15"/>
      <c r="T59" s="15"/>
      <c r="U59" s="15"/>
      <c r="V59" s="15"/>
      <c r="W59" s="15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x14ac:dyDescent="0.25">
      <c r="A60" s="12"/>
      <c r="B60" s="12"/>
      <c r="C60" s="12"/>
      <c r="D60" s="12"/>
      <c r="E60" s="12" t="s">
        <v>29</v>
      </c>
      <c r="F60" s="12"/>
      <c r="G60" s="12"/>
      <c r="H60" s="12"/>
      <c r="I60" s="12"/>
      <c r="J60" s="12"/>
      <c r="K60" s="12"/>
      <c r="L60" s="12"/>
      <c r="M60" s="1"/>
      <c r="Q60" s="15"/>
      <c r="R60" s="15"/>
      <c r="S60" s="15"/>
      <c r="T60" s="15"/>
      <c r="U60" s="15"/>
      <c r="V60" s="15"/>
      <c r="W60" s="15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6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 t="s">
        <v>30</v>
      </c>
      <c r="M61" s="1"/>
      <c r="Q61" s="15"/>
      <c r="R61" s="15"/>
      <c r="S61" s="15"/>
      <c r="T61" s="15"/>
      <c r="U61" s="15"/>
      <c r="V61" s="15"/>
      <c r="W61" s="15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x14ac:dyDescent="0.25">
      <c r="A62" s="12"/>
      <c r="B62" s="13" t="s">
        <v>31</v>
      </c>
      <c r="C62" s="14" t="s">
        <v>32</v>
      </c>
      <c r="D62" s="14"/>
      <c r="E62" s="14"/>
      <c r="F62" s="14"/>
      <c r="G62" s="12"/>
      <c r="H62" s="12"/>
      <c r="I62" s="12"/>
      <c r="J62" s="12" t="s">
        <v>75</v>
      </c>
      <c r="K62" s="12"/>
      <c r="L62" s="12"/>
      <c r="M62" s="1"/>
      <c r="Q62" s="15"/>
      <c r="R62" s="15"/>
      <c r="S62" s="15"/>
      <c r="T62" s="15"/>
      <c r="U62" s="15"/>
      <c r="V62" s="15"/>
      <c r="W62" s="15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x14ac:dyDescent="0.25">
      <c r="A63" s="12"/>
      <c r="B63" s="13"/>
      <c r="C63" s="14" t="s">
        <v>33</v>
      </c>
      <c r="D63" s="14"/>
      <c r="E63" s="14"/>
      <c r="F63" s="14"/>
      <c r="G63" s="12"/>
      <c r="H63" s="12"/>
      <c r="I63" s="12"/>
      <c r="J63" s="12" t="s">
        <v>34</v>
      </c>
      <c r="K63" s="12"/>
      <c r="L63" s="12"/>
      <c r="M63" s="1"/>
      <c r="Q63" s="15"/>
      <c r="R63" s="15"/>
      <c r="S63" s="15"/>
      <c r="T63" s="15"/>
      <c r="U63" s="15"/>
      <c r="V63" s="15"/>
      <c r="W63" s="15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x14ac:dyDescent="0.25">
      <c r="A64" s="12"/>
      <c r="B64" s="12"/>
      <c r="C64" s="48" t="s">
        <v>39</v>
      </c>
      <c r="D64" s="49"/>
      <c r="E64" s="49"/>
      <c r="F64" s="50"/>
      <c r="G64" s="12"/>
      <c r="H64" s="12"/>
      <c r="I64" s="12"/>
      <c r="J64" s="12" t="s">
        <v>38</v>
      </c>
      <c r="K64" s="12"/>
      <c r="L64" s="12"/>
      <c r="M64" s="1"/>
      <c r="Q64" s="15"/>
      <c r="R64" s="15"/>
      <c r="S64" s="15"/>
      <c r="T64" s="15"/>
      <c r="U64" s="15"/>
      <c r="V64" s="15"/>
      <c r="W64" s="15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x14ac:dyDescent="0.25">
      <c r="A65" s="12"/>
      <c r="B65" s="12"/>
      <c r="C65" s="48" t="s">
        <v>37</v>
      </c>
      <c r="D65" s="49"/>
      <c r="E65" s="49"/>
      <c r="F65" s="50"/>
      <c r="G65" s="12"/>
      <c r="H65" s="12"/>
      <c r="I65" s="12"/>
      <c r="J65" s="12" t="s">
        <v>76</v>
      </c>
      <c r="K65" s="12"/>
      <c r="L65" s="12"/>
      <c r="M65" s="1"/>
      <c r="Q65" s="15"/>
      <c r="R65" s="15"/>
      <c r="S65" s="15"/>
      <c r="T65" s="15"/>
      <c r="U65" s="15"/>
      <c r="V65" s="15"/>
      <c r="W65" s="15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x14ac:dyDescent="0.25">
      <c r="A66" s="12"/>
      <c r="B66" s="12"/>
      <c r="C66" s="48" t="s">
        <v>35</v>
      </c>
      <c r="D66" s="49"/>
      <c r="E66" s="49"/>
      <c r="F66" s="50"/>
      <c r="G66" s="12"/>
      <c r="H66" s="12"/>
      <c r="I66" s="12"/>
      <c r="J66" s="12" t="s">
        <v>36</v>
      </c>
      <c r="K66" s="12"/>
      <c r="L66" s="12"/>
      <c r="M66" s="1"/>
      <c r="Q66" s="15"/>
      <c r="R66" s="15"/>
      <c r="S66" s="15"/>
      <c r="T66" s="15"/>
      <c r="U66" s="15"/>
      <c r="V66" s="15"/>
      <c r="W66" s="15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x14ac:dyDescent="0.25">
      <c r="M67" s="1"/>
      <c r="Q67" s="15"/>
      <c r="R67" s="15"/>
      <c r="S67" s="15"/>
      <c r="T67" s="15"/>
      <c r="U67" s="15"/>
      <c r="V67" s="15"/>
      <c r="W67" s="15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x14ac:dyDescent="0.25">
      <c r="Q68" s="15"/>
      <c r="R68" s="15"/>
      <c r="S68" s="15"/>
      <c r="T68" s="15"/>
      <c r="U68" s="15"/>
      <c r="V68" s="15"/>
      <c r="W68" s="15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x14ac:dyDescent="0.25">
      <c r="Q69" s="15"/>
      <c r="R69" s="15"/>
      <c r="S69" s="15"/>
      <c r="T69" s="15"/>
      <c r="U69" s="15"/>
      <c r="V69" s="15"/>
      <c r="W69" s="15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x14ac:dyDescent="0.25">
      <c r="Q70" s="15"/>
      <c r="R70" s="15"/>
      <c r="S70" s="15"/>
      <c r="T70" s="15"/>
      <c r="U70" s="15"/>
      <c r="V70" s="15"/>
      <c r="W70" s="15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x14ac:dyDescent="0.25">
      <c r="Q71" s="15"/>
      <c r="R71" s="15"/>
      <c r="S71" s="15"/>
      <c r="T71" s="15"/>
      <c r="U71" s="15"/>
      <c r="V71" s="15"/>
      <c r="W71" s="15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x14ac:dyDescent="0.25">
      <c r="Q72" s="15"/>
      <c r="R72" s="15"/>
      <c r="S72" s="15"/>
      <c r="T72" s="15"/>
      <c r="U72" s="15"/>
      <c r="V72" s="15"/>
      <c r="W72" s="15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x14ac:dyDescent="0.25">
      <c r="Q73" s="15"/>
      <c r="R73" s="15"/>
      <c r="S73" s="15"/>
      <c r="T73" s="15"/>
      <c r="U73" s="15"/>
      <c r="V73" s="15"/>
      <c r="W73" s="15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x14ac:dyDescent="0.25">
      <c r="Q74" s="15"/>
      <c r="R74" s="15"/>
      <c r="S74" s="15"/>
      <c r="T74" s="15"/>
      <c r="U74" s="15"/>
      <c r="V74" s="15"/>
      <c r="W74" s="15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x14ac:dyDescent="0.25">
      <c r="Q75" s="15"/>
      <c r="R75" s="15"/>
      <c r="S75" s="15"/>
      <c r="T75" s="15"/>
      <c r="U75" s="15"/>
      <c r="V75" s="15"/>
      <c r="W75" s="15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x14ac:dyDescent="0.25">
      <c r="Q76" s="15"/>
      <c r="R76" s="15"/>
      <c r="S76" s="15"/>
      <c r="T76" s="15"/>
      <c r="U76" s="15"/>
      <c r="V76" s="15"/>
      <c r="W76" s="15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x14ac:dyDescent="0.25">
      <c r="Q77" s="15"/>
      <c r="R77" s="15"/>
      <c r="S77" s="15"/>
      <c r="T77" s="15"/>
      <c r="U77" s="15"/>
      <c r="V77" s="15"/>
      <c r="W77" s="15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x14ac:dyDescent="0.25">
      <c r="Q78" s="15"/>
      <c r="R78" s="15"/>
      <c r="S78" s="15"/>
      <c r="T78" s="15"/>
      <c r="U78" s="15"/>
      <c r="V78" s="15"/>
      <c r="W78" s="15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x14ac:dyDescent="0.25">
      <c r="Q79" s="15"/>
      <c r="R79" s="15"/>
      <c r="S79" s="15"/>
      <c r="T79" s="15"/>
      <c r="U79" s="15"/>
      <c r="V79" s="15"/>
      <c r="W79" s="15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x14ac:dyDescent="0.25">
      <c r="Q80" s="15"/>
      <c r="R80" s="15"/>
      <c r="S80" s="15"/>
      <c r="T80" s="15"/>
      <c r="U80" s="15"/>
      <c r="V80" s="15"/>
      <c r="W80" s="15"/>
      <c r="X80" s="32"/>
      <c r="Y80" s="32"/>
      <c r="Z80" s="32"/>
      <c r="AA80" s="32"/>
      <c r="AB80" s="32"/>
      <c r="AC80" s="32"/>
      <c r="AD80" s="32"/>
      <c r="AE80" s="32"/>
      <c r="AF80" s="32"/>
    </row>
    <row r="81" spans="17:32" x14ac:dyDescent="0.25">
      <c r="Q81" s="15"/>
      <c r="R81" s="15"/>
      <c r="S81" s="15"/>
      <c r="T81" s="15"/>
      <c r="U81" s="15"/>
      <c r="V81" s="15"/>
      <c r="W81" s="15"/>
      <c r="X81" s="32"/>
      <c r="Y81" s="32"/>
      <c r="Z81" s="32"/>
      <c r="AA81" s="32"/>
      <c r="AB81" s="32"/>
      <c r="AC81" s="32"/>
      <c r="AD81" s="32"/>
      <c r="AE81" s="32"/>
      <c r="AF81" s="32"/>
    </row>
    <row r="82" spans="17:32" x14ac:dyDescent="0.25">
      <c r="Q82" s="15"/>
      <c r="R82" s="15"/>
      <c r="S82" s="15"/>
      <c r="T82" s="15"/>
      <c r="U82" s="15"/>
      <c r="V82" s="15"/>
      <c r="W82" s="15"/>
      <c r="X82" s="32"/>
      <c r="Y82" s="32"/>
      <c r="Z82" s="32"/>
      <c r="AA82" s="32"/>
      <c r="AB82" s="32"/>
      <c r="AC82" s="32"/>
      <c r="AD82" s="32"/>
      <c r="AE82" s="32"/>
      <c r="AF82" s="32"/>
    </row>
    <row r="83" spans="17:32" x14ac:dyDescent="0.25">
      <c r="Q83" s="15"/>
      <c r="R83" s="15"/>
      <c r="S83" s="15"/>
      <c r="T83" s="15"/>
      <c r="U83" s="15"/>
      <c r="V83" s="15"/>
      <c r="W83" s="15"/>
      <c r="X83" s="32"/>
      <c r="Y83" s="32"/>
      <c r="Z83" s="32"/>
      <c r="AA83" s="32"/>
      <c r="AB83" s="32"/>
      <c r="AC83" s="32"/>
      <c r="AD83" s="32"/>
      <c r="AE83" s="32"/>
      <c r="AF83" s="32"/>
    </row>
    <row r="84" spans="17:32" x14ac:dyDescent="0.25">
      <c r="Q84" s="15"/>
      <c r="R84" s="15"/>
      <c r="S84" s="15"/>
      <c r="T84" s="15"/>
      <c r="U84" s="15"/>
      <c r="V84" s="15"/>
      <c r="W84" s="15"/>
      <c r="X84" s="32"/>
      <c r="Y84" s="32"/>
      <c r="Z84" s="32"/>
      <c r="AA84" s="32"/>
      <c r="AB84" s="32"/>
      <c r="AC84" s="32"/>
      <c r="AD84" s="32"/>
      <c r="AE84" s="32"/>
      <c r="AF84" s="32"/>
    </row>
    <row r="85" spans="17:32" x14ac:dyDescent="0.25">
      <c r="Q85" s="15"/>
      <c r="R85" s="15"/>
      <c r="S85" s="15"/>
      <c r="T85" s="15"/>
      <c r="U85" s="15"/>
      <c r="V85" s="15"/>
      <c r="W85" s="15"/>
      <c r="X85" s="32"/>
      <c r="Y85" s="32"/>
      <c r="Z85" s="32"/>
      <c r="AA85" s="32"/>
      <c r="AB85" s="32"/>
      <c r="AC85" s="32"/>
      <c r="AD85" s="32"/>
      <c r="AE85" s="32"/>
      <c r="AF85" s="32"/>
    </row>
    <row r="86" spans="17:32" x14ac:dyDescent="0.25">
      <c r="Q86" s="15"/>
      <c r="R86" s="15"/>
      <c r="S86" s="15"/>
      <c r="T86" s="15"/>
      <c r="U86" s="15"/>
      <c r="V86" s="15"/>
      <c r="W86" s="15"/>
      <c r="X86" s="32"/>
      <c r="Y86" s="32"/>
      <c r="Z86" s="32"/>
      <c r="AA86" s="32"/>
      <c r="AB86" s="32"/>
      <c r="AC86" s="32"/>
      <c r="AD86" s="32"/>
      <c r="AE86" s="32"/>
      <c r="AF86" s="32"/>
    </row>
    <row r="87" spans="17:32" x14ac:dyDescent="0.25">
      <c r="Q87" s="15"/>
      <c r="R87" s="15"/>
      <c r="S87" s="15"/>
      <c r="T87" s="15"/>
      <c r="U87" s="15"/>
      <c r="V87" s="15"/>
      <c r="W87" s="15"/>
      <c r="X87" s="32"/>
      <c r="Y87" s="32"/>
      <c r="Z87" s="32"/>
      <c r="AA87" s="32"/>
      <c r="AB87" s="32"/>
      <c r="AC87" s="32"/>
      <c r="AD87" s="32"/>
      <c r="AE87" s="32"/>
      <c r="AF87" s="32"/>
    </row>
    <row r="88" spans="17:32" x14ac:dyDescent="0.25">
      <c r="Q88" s="15"/>
      <c r="R88" s="15"/>
      <c r="S88" s="15"/>
      <c r="T88" s="15"/>
      <c r="U88" s="15"/>
      <c r="V88" s="15"/>
      <c r="W88" s="15"/>
      <c r="X88" s="32"/>
      <c r="Y88" s="32"/>
      <c r="Z88" s="32"/>
      <c r="AA88" s="32"/>
      <c r="AB88" s="32"/>
      <c r="AC88" s="32"/>
      <c r="AD88" s="32"/>
      <c r="AE88" s="32"/>
      <c r="AF88" s="32"/>
    </row>
    <row r="89" spans="17:32" x14ac:dyDescent="0.25">
      <c r="Q89" s="15"/>
      <c r="R89" s="15"/>
      <c r="S89" s="15"/>
      <c r="T89" s="15"/>
      <c r="U89" s="15"/>
      <c r="V89" s="15"/>
      <c r="W89" s="15"/>
      <c r="X89" s="32"/>
      <c r="Y89" s="32"/>
      <c r="Z89" s="32"/>
      <c r="AA89" s="32"/>
      <c r="AB89" s="32"/>
      <c r="AC89" s="32"/>
      <c r="AD89" s="32"/>
      <c r="AE89" s="32"/>
      <c r="AF89" s="32"/>
    </row>
    <row r="90" spans="17:32" x14ac:dyDescent="0.25">
      <c r="Q90" s="15"/>
      <c r="R90" s="15"/>
      <c r="S90" s="15"/>
      <c r="T90" s="15"/>
      <c r="U90" s="15"/>
      <c r="V90" s="15"/>
      <c r="W90" s="15"/>
      <c r="X90" s="32"/>
      <c r="Y90" s="32"/>
      <c r="Z90" s="32"/>
      <c r="AA90" s="32"/>
      <c r="AB90" s="32"/>
      <c r="AC90" s="32"/>
      <c r="AD90" s="32"/>
      <c r="AE90" s="32"/>
      <c r="AF90" s="32"/>
    </row>
    <row r="91" spans="17:32" x14ac:dyDescent="0.25">
      <c r="Q91" s="15"/>
      <c r="R91" s="15"/>
      <c r="S91" s="15"/>
      <c r="T91" s="15"/>
      <c r="U91" s="15"/>
      <c r="V91" s="15"/>
      <c r="W91" s="15"/>
      <c r="X91" s="32"/>
      <c r="Y91" s="32"/>
      <c r="Z91" s="32"/>
      <c r="AA91" s="32"/>
      <c r="AB91" s="32"/>
      <c r="AC91" s="32"/>
      <c r="AD91" s="32"/>
      <c r="AE91" s="32"/>
      <c r="AF91" s="32"/>
    </row>
    <row r="92" spans="17:32" x14ac:dyDescent="0.25">
      <c r="Q92" s="15"/>
      <c r="R92" s="15"/>
      <c r="S92" s="15"/>
      <c r="T92" s="15"/>
      <c r="U92" s="15"/>
      <c r="V92" s="15"/>
      <c r="W92" s="15"/>
      <c r="X92" s="32"/>
      <c r="Y92" s="32"/>
      <c r="Z92" s="32"/>
      <c r="AA92" s="32"/>
      <c r="AB92" s="32"/>
      <c r="AC92" s="32"/>
      <c r="AD92" s="32"/>
      <c r="AE92" s="32"/>
      <c r="AF92" s="32"/>
    </row>
    <row r="93" spans="17:32" x14ac:dyDescent="0.25">
      <c r="Q93" s="15"/>
      <c r="R93" s="15"/>
      <c r="S93" s="15"/>
      <c r="T93" s="15"/>
      <c r="U93" s="15"/>
      <c r="V93" s="15"/>
      <c r="W93" s="15"/>
      <c r="X93" s="32"/>
      <c r="Y93" s="32"/>
      <c r="Z93" s="32"/>
      <c r="AA93" s="32"/>
      <c r="AB93" s="32"/>
      <c r="AC93" s="32"/>
      <c r="AD93" s="32"/>
      <c r="AE93" s="32"/>
      <c r="AF93" s="32"/>
    </row>
    <row r="94" spans="17:32" x14ac:dyDescent="0.25">
      <c r="Q94" s="15"/>
      <c r="R94" s="15"/>
      <c r="S94" s="15"/>
      <c r="T94" s="15"/>
      <c r="U94" s="15"/>
      <c r="V94" s="15"/>
      <c r="W94" s="15"/>
      <c r="X94" s="32"/>
      <c r="Y94" s="32"/>
      <c r="Z94" s="32"/>
      <c r="AA94" s="32"/>
      <c r="AB94" s="32"/>
      <c r="AC94" s="32"/>
      <c r="AD94" s="32"/>
      <c r="AE94" s="32"/>
      <c r="AF94" s="32"/>
    </row>
    <row r="95" spans="17:32" x14ac:dyDescent="0.25">
      <c r="Q95" s="15"/>
      <c r="R95" s="15"/>
      <c r="S95" s="15"/>
      <c r="T95" s="15"/>
      <c r="U95" s="15"/>
      <c r="V95" s="15"/>
      <c r="W95" s="15"/>
      <c r="X95" s="32"/>
      <c r="Y95" s="32"/>
      <c r="Z95" s="32"/>
      <c r="AA95" s="32"/>
      <c r="AB95" s="32"/>
      <c r="AC95" s="32"/>
      <c r="AD95" s="32"/>
      <c r="AE95" s="32"/>
      <c r="AF95" s="32"/>
    </row>
    <row r="96" spans="17:32" x14ac:dyDescent="0.25">
      <c r="Q96" s="15"/>
      <c r="R96" s="15"/>
      <c r="S96" s="15"/>
      <c r="T96" s="15"/>
      <c r="U96" s="15"/>
      <c r="V96" s="15"/>
      <c r="W96" s="15"/>
      <c r="X96" s="32"/>
      <c r="Y96" s="32"/>
      <c r="Z96" s="32"/>
      <c r="AA96" s="32"/>
      <c r="AB96" s="32"/>
      <c r="AC96" s="32"/>
      <c r="AD96" s="32"/>
      <c r="AE96" s="32"/>
      <c r="AF96" s="32"/>
    </row>
    <row r="97" spans="17:32" x14ac:dyDescent="0.25">
      <c r="Q97" s="15"/>
      <c r="R97" s="15"/>
      <c r="S97" s="15"/>
      <c r="T97" s="15"/>
      <c r="U97" s="15"/>
      <c r="V97" s="15"/>
      <c r="W97" s="15"/>
      <c r="X97" s="32"/>
      <c r="Y97" s="32"/>
      <c r="Z97" s="32"/>
      <c r="AA97" s="32"/>
      <c r="AB97" s="32"/>
      <c r="AC97" s="32"/>
      <c r="AD97" s="32"/>
      <c r="AE97" s="32"/>
      <c r="AF97" s="32"/>
    </row>
    <row r="98" spans="17:32" x14ac:dyDescent="0.25">
      <c r="Q98" s="15"/>
      <c r="R98" s="15"/>
      <c r="S98" s="15"/>
      <c r="T98" s="15"/>
      <c r="U98" s="15"/>
      <c r="V98" s="15"/>
      <c r="W98" s="15"/>
      <c r="X98" s="32"/>
      <c r="Y98" s="32"/>
      <c r="Z98" s="32"/>
      <c r="AA98" s="32"/>
      <c r="AB98" s="32"/>
      <c r="AC98" s="32"/>
      <c r="AD98" s="32"/>
      <c r="AE98" s="32"/>
      <c r="AF98" s="32"/>
    </row>
    <row r="99" spans="17:32" x14ac:dyDescent="0.25">
      <c r="Q99" s="15"/>
      <c r="R99" s="15"/>
      <c r="S99" s="15"/>
      <c r="T99" s="15"/>
      <c r="U99" s="15"/>
      <c r="V99" s="15"/>
      <c r="W99" s="15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7:32" x14ac:dyDescent="0.25">
      <c r="Q100" s="15"/>
      <c r="R100" s="15"/>
      <c r="S100" s="15"/>
      <c r="T100" s="15"/>
      <c r="U100" s="15"/>
      <c r="V100" s="15"/>
      <c r="W100" s="15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7:32" x14ac:dyDescent="0.25">
      <c r="Q101" s="15"/>
      <c r="R101" s="15"/>
      <c r="S101" s="15"/>
      <c r="T101" s="15"/>
      <c r="U101" s="15"/>
      <c r="V101" s="15"/>
      <c r="W101" s="15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7:32" x14ac:dyDescent="0.25">
      <c r="Q102" s="15"/>
      <c r="R102" s="15"/>
      <c r="S102" s="15"/>
      <c r="T102" s="15"/>
      <c r="U102" s="15"/>
      <c r="V102" s="15"/>
      <c r="W102" s="15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7:32" x14ac:dyDescent="0.25">
      <c r="Q103" s="15"/>
      <c r="R103" s="15"/>
      <c r="S103" s="15"/>
      <c r="T103" s="15"/>
      <c r="U103" s="15"/>
      <c r="V103" s="15"/>
      <c r="W103" s="15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7:32" x14ac:dyDescent="0.25">
      <c r="Q104" s="15"/>
      <c r="R104" s="15"/>
      <c r="S104" s="15"/>
      <c r="T104" s="15"/>
      <c r="U104" s="15"/>
      <c r="V104" s="15"/>
      <c r="W104" s="15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7:32" x14ac:dyDescent="0.25">
      <c r="Q105" s="15"/>
      <c r="R105" s="15"/>
      <c r="S105" s="15"/>
      <c r="T105" s="15"/>
      <c r="U105" s="15"/>
      <c r="V105" s="15"/>
      <c r="W105" s="15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7:32" x14ac:dyDescent="0.25">
      <c r="Q106" s="15"/>
      <c r="R106" s="15"/>
      <c r="S106" s="15"/>
      <c r="T106" s="15"/>
      <c r="U106" s="15"/>
      <c r="V106" s="15"/>
      <c r="W106" s="15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7:32" x14ac:dyDescent="0.25">
      <c r="Q107" s="15"/>
      <c r="R107" s="15"/>
      <c r="S107" s="15"/>
      <c r="T107" s="15"/>
      <c r="U107" s="15"/>
      <c r="V107" s="15"/>
      <c r="W107" s="15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7:32" x14ac:dyDescent="0.25">
      <c r="Q108" s="15"/>
      <c r="R108" s="15"/>
      <c r="S108" s="15"/>
      <c r="T108" s="15"/>
      <c r="U108" s="15"/>
      <c r="V108" s="15"/>
      <c r="W108" s="15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7:32" x14ac:dyDescent="0.25">
      <c r="Q109" s="15"/>
      <c r="R109" s="15"/>
      <c r="S109" s="15"/>
      <c r="T109" s="15"/>
      <c r="U109" s="15"/>
      <c r="V109" s="15"/>
      <c r="W109" s="15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7:32" x14ac:dyDescent="0.25">
      <c r="Q110" s="15"/>
      <c r="R110" s="15"/>
      <c r="S110" s="15"/>
      <c r="T110" s="15"/>
      <c r="U110" s="15"/>
      <c r="V110" s="15"/>
      <c r="W110" s="15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17:32" x14ac:dyDescent="0.25">
      <c r="Q111" s="15"/>
      <c r="R111" s="15"/>
      <c r="S111" s="15"/>
      <c r="T111" s="15"/>
      <c r="U111" s="15"/>
      <c r="V111" s="15"/>
      <c r="W111" s="15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7:32" x14ac:dyDescent="0.25">
      <c r="Q112" s="15"/>
      <c r="R112" s="15"/>
      <c r="S112" s="15"/>
      <c r="T112" s="15"/>
      <c r="U112" s="15"/>
      <c r="V112" s="15"/>
      <c r="W112" s="15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7:32" x14ac:dyDescent="0.25">
      <c r="Q113" s="15"/>
      <c r="R113" s="15"/>
      <c r="S113" s="15"/>
      <c r="T113" s="15"/>
      <c r="U113" s="15"/>
      <c r="V113" s="15"/>
      <c r="W113" s="15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7:32" x14ac:dyDescent="0.25">
      <c r="Q114" s="15"/>
      <c r="R114" s="15"/>
      <c r="S114" s="15"/>
      <c r="T114" s="15"/>
      <c r="U114" s="15"/>
      <c r="V114" s="15"/>
      <c r="W114" s="15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7:32" x14ac:dyDescent="0.25">
      <c r="Q115" s="15"/>
      <c r="R115" s="15"/>
      <c r="S115" s="15"/>
      <c r="T115" s="15"/>
      <c r="U115" s="15"/>
      <c r="V115" s="15"/>
      <c r="W115" s="15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17:32" x14ac:dyDescent="0.25">
      <c r="Q116" s="15"/>
      <c r="R116" s="15"/>
      <c r="S116" s="15"/>
      <c r="T116" s="15"/>
      <c r="U116" s="15"/>
      <c r="V116" s="15"/>
      <c r="W116" s="15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17:32" x14ac:dyDescent="0.25">
      <c r="Q117" s="15"/>
      <c r="R117" s="15"/>
      <c r="S117" s="15"/>
      <c r="T117" s="15"/>
      <c r="U117" s="15"/>
      <c r="V117" s="15"/>
      <c r="W117" s="15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17:32" x14ac:dyDescent="0.25">
      <c r="Q118" s="15"/>
      <c r="R118" s="15"/>
      <c r="S118" s="15"/>
      <c r="T118" s="15"/>
      <c r="U118" s="15"/>
      <c r="V118" s="15"/>
      <c r="W118" s="15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17:32" x14ac:dyDescent="0.25">
      <c r="Q119" s="15"/>
      <c r="R119" s="15"/>
      <c r="S119" s="15"/>
      <c r="T119" s="15"/>
      <c r="U119" s="15"/>
      <c r="V119" s="15"/>
      <c r="W119" s="15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17:32" x14ac:dyDescent="0.25">
      <c r="Q120" s="15"/>
      <c r="R120" s="15"/>
      <c r="S120" s="15"/>
      <c r="T120" s="15"/>
      <c r="U120" s="15"/>
      <c r="V120" s="15"/>
      <c r="W120" s="15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17:32" x14ac:dyDescent="0.25">
      <c r="Q121" s="15"/>
      <c r="R121" s="15"/>
      <c r="S121" s="15"/>
      <c r="T121" s="15"/>
      <c r="U121" s="15"/>
      <c r="V121" s="15"/>
      <c r="W121" s="15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17:32" x14ac:dyDescent="0.25">
      <c r="Q122" s="15"/>
      <c r="R122" s="15"/>
      <c r="S122" s="15"/>
      <c r="T122" s="15"/>
      <c r="U122" s="15"/>
      <c r="V122" s="15"/>
      <c r="W122" s="15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17:32" x14ac:dyDescent="0.25">
      <c r="Q123" s="15"/>
      <c r="R123" s="15"/>
      <c r="S123" s="15"/>
      <c r="T123" s="15"/>
      <c r="U123" s="15"/>
      <c r="V123" s="15"/>
      <c r="W123" s="15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17:32" x14ac:dyDescent="0.25">
      <c r="Q124" s="15"/>
      <c r="R124" s="15"/>
      <c r="S124" s="15"/>
      <c r="T124" s="15"/>
      <c r="U124" s="15"/>
      <c r="V124" s="15"/>
      <c r="W124" s="15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17:32" x14ac:dyDescent="0.25">
      <c r="Q125" s="15"/>
      <c r="R125" s="15"/>
      <c r="S125" s="15"/>
      <c r="T125" s="15"/>
      <c r="U125" s="15"/>
      <c r="V125" s="15"/>
      <c r="W125" s="15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17:32" x14ac:dyDescent="0.25">
      <c r="Q126" s="15"/>
      <c r="R126" s="15"/>
      <c r="S126" s="15"/>
      <c r="T126" s="15"/>
      <c r="U126" s="15"/>
      <c r="V126" s="15"/>
      <c r="W126" s="15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17:32" x14ac:dyDescent="0.25">
      <c r="Q127" s="15"/>
      <c r="R127" s="15"/>
      <c r="S127" s="15"/>
      <c r="T127" s="15"/>
      <c r="U127" s="15"/>
      <c r="V127" s="15"/>
      <c r="W127" s="15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17:32" x14ac:dyDescent="0.25">
      <c r="Q128" s="15"/>
      <c r="R128" s="15"/>
      <c r="S128" s="15"/>
      <c r="T128" s="15"/>
      <c r="U128" s="15"/>
      <c r="V128" s="15"/>
      <c r="W128" s="15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17:32" x14ac:dyDescent="0.25">
      <c r="Q129" s="15"/>
      <c r="R129" s="15"/>
      <c r="S129" s="15"/>
      <c r="T129" s="15"/>
      <c r="U129" s="15"/>
      <c r="V129" s="15"/>
      <c r="W129" s="15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17:32" x14ac:dyDescent="0.25">
      <c r="Q130" s="15"/>
      <c r="R130" s="15"/>
      <c r="S130" s="15"/>
      <c r="T130" s="15"/>
      <c r="U130" s="15"/>
      <c r="V130" s="15"/>
      <c r="W130" s="15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17:32" x14ac:dyDescent="0.25">
      <c r="Q131" s="15"/>
      <c r="R131" s="15"/>
      <c r="S131" s="15"/>
      <c r="T131" s="15"/>
      <c r="U131" s="15"/>
      <c r="V131" s="15"/>
      <c r="W131" s="15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17:32" x14ac:dyDescent="0.25">
      <c r="Q132" s="15"/>
      <c r="R132" s="15"/>
      <c r="S132" s="15"/>
      <c r="T132" s="15"/>
      <c r="U132" s="15"/>
      <c r="V132" s="15"/>
      <c r="W132" s="15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17:32" x14ac:dyDescent="0.25">
      <c r="Q133" s="15"/>
      <c r="R133" s="15"/>
      <c r="S133" s="15"/>
      <c r="T133" s="15"/>
      <c r="U133" s="15"/>
      <c r="V133" s="15"/>
      <c r="W133" s="15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17:32" x14ac:dyDescent="0.25">
      <c r="Q134" s="15"/>
      <c r="R134" s="15"/>
      <c r="S134" s="15"/>
      <c r="T134" s="15"/>
      <c r="U134" s="15"/>
      <c r="V134" s="15"/>
      <c r="W134" s="15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17:32" x14ac:dyDescent="0.25">
      <c r="Q135" s="15"/>
      <c r="R135" s="15"/>
      <c r="S135" s="15"/>
      <c r="T135" s="15"/>
      <c r="U135" s="15"/>
      <c r="V135" s="15"/>
      <c r="W135" s="15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17:32" x14ac:dyDescent="0.25">
      <c r="Q136" s="15"/>
      <c r="R136" s="15"/>
      <c r="S136" s="15"/>
      <c r="T136" s="15"/>
      <c r="U136" s="15"/>
      <c r="V136" s="15"/>
      <c r="W136" s="15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17:32" x14ac:dyDescent="0.25">
      <c r="Q137" s="15"/>
      <c r="R137" s="15"/>
      <c r="S137" s="15"/>
      <c r="T137" s="15"/>
      <c r="U137" s="15"/>
      <c r="V137" s="15"/>
      <c r="W137" s="15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7:32" x14ac:dyDescent="0.25">
      <c r="Q138" s="15"/>
      <c r="R138" s="15"/>
      <c r="S138" s="15"/>
      <c r="T138" s="15"/>
      <c r="U138" s="15"/>
      <c r="V138" s="15"/>
      <c r="W138" s="15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17:32" x14ac:dyDescent="0.25">
      <c r="Q139" s="15"/>
      <c r="R139" s="15"/>
      <c r="S139" s="15"/>
      <c r="T139" s="15"/>
      <c r="U139" s="15"/>
      <c r="V139" s="15"/>
      <c r="W139" s="15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17:32" x14ac:dyDescent="0.25">
      <c r="Q140" s="15"/>
      <c r="R140" s="15"/>
      <c r="S140" s="15"/>
      <c r="T140" s="15"/>
      <c r="U140" s="15"/>
      <c r="V140" s="15"/>
      <c r="W140" s="15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17:32" x14ac:dyDescent="0.25">
      <c r="Q141" s="15"/>
      <c r="R141" s="15"/>
      <c r="S141" s="15"/>
      <c r="T141" s="15"/>
      <c r="U141" s="15"/>
      <c r="V141" s="15"/>
      <c r="W141" s="15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17:32" x14ac:dyDescent="0.25">
      <c r="Q142" s="15"/>
      <c r="R142" s="15"/>
      <c r="S142" s="15"/>
      <c r="T142" s="15"/>
      <c r="U142" s="15"/>
      <c r="V142" s="15"/>
      <c r="W142" s="15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7:32" x14ac:dyDescent="0.25">
      <c r="Q143" s="15"/>
      <c r="R143" s="15"/>
      <c r="S143" s="15"/>
      <c r="T143" s="15"/>
      <c r="U143" s="15"/>
      <c r="V143" s="15"/>
      <c r="W143" s="15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7:32" x14ac:dyDescent="0.25">
      <c r="Q144" s="15"/>
      <c r="R144" s="15"/>
      <c r="S144" s="15"/>
      <c r="T144" s="15"/>
      <c r="U144" s="15"/>
      <c r="V144" s="15"/>
      <c r="W144" s="15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7:32" x14ac:dyDescent="0.25">
      <c r="Q145" s="15"/>
      <c r="R145" s="15"/>
      <c r="S145" s="15"/>
      <c r="T145" s="15"/>
      <c r="U145" s="15"/>
      <c r="V145" s="15"/>
      <c r="W145" s="15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7:32" x14ac:dyDescent="0.25">
      <c r="Q146" s="15"/>
      <c r="R146" s="15"/>
      <c r="S146" s="15"/>
      <c r="T146" s="15"/>
      <c r="U146" s="15"/>
      <c r="V146" s="15"/>
      <c r="W146" s="15"/>
    </row>
    <row r="147" spans="17:32" x14ac:dyDescent="0.25">
      <c r="Q147" s="15"/>
      <c r="R147" s="15"/>
      <c r="S147" s="15"/>
      <c r="T147" s="15"/>
      <c r="U147" s="15"/>
      <c r="V147" s="15"/>
      <c r="W147" s="15"/>
    </row>
    <row r="148" spans="17:32" x14ac:dyDescent="0.25">
      <c r="Q148" s="15"/>
      <c r="R148" s="15"/>
      <c r="S148" s="15"/>
      <c r="T148" s="15"/>
      <c r="U148" s="15"/>
      <c r="V148" s="15"/>
      <c r="W148" s="15"/>
    </row>
    <row r="149" spans="17:32" x14ac:dyDescent="0.25">
      <c r="Q149" s="15"/>
      <c r="R149" s="15"/>
      <c r="S149" s="15"/>
      <c r="T149" s="15"/>
      <c r="U149" s="15"/>
      <c r="V149" s="15"/>
      <c r="W149" s="15"/>
    </row>
    <row r="150" spans="17:32" x14ac:dyDescent="0.25">
      <c r="Q150" s="15"/>
      <c r="R150" s="15"/>
      <c r="S150" s="15"/>
      <c r="T150" s="15"/>
      <c r="U150" s="15"/>
      <c r="V150" s="15"/>
      <c r="W150" s="15"/>
    </row>
    <row r="151" spans="17:32" x14ac:dyDescent="0.25">
      <c r="Q151" s="15"/>
      <c r="R151" s="15"/>
      <c r="S151" s="15"/>
      <c r="T151" s="15"/>
      <c r="U151" s="15"/>
      <c r="V151" s="15"/>
      <c r="W151" s="15"/>
    </row>
    <row r="152" spans="17:32" x14ac:dyDescent="0.25">
      <c r="Q152" s="15"/>
      <c r="R152" s="15"/>
      <c r="S152" s="15"/>
      <c r="T152" s="15"/>
      <c r="U152" s="15"/>
      <c r="V152" s="15"/>
      <c r="W152" s="15"/>
    </row>
    <row r="153" spans="17:32" x14ac:dyDescent="0.25">
      <c r="Q153" s="15"/>
      <c r="R153" s="15"/>
      <c r="S153" s="15"/>
      <c r="T153" s="15"/>
      <c r="U153" s="15"/>
      <c r="V153" s="15"/>
      <c r="W153" s="15"/>
    </row>
    <row r="154" spans="17:32" x14ac:dyDescent="0.25">
      <c r="Q154" s="15"/>
      <c r="R154" s="15"/>
      <c r="S154" s="15"/>
      <c r="T154" s="15"/>
      <c r="U154" s="15"/>
      <c r="V154" s="15"/>
      <c r="W154" s="15"/>
    </row>
    <row r="155" spans="17:32" x14ac:dyDescent="0.25">
      <c r="Q155" s="15"/>
      <c r="R155" s="15"/>
      <c r="S155" s="15"/>
      <c r="T155" s="15"/>
      <c r="U155" s="15"/>
      <c r="V155" s="15"/>
      <c r="W155" s="15"/>
    </row>
    <row r="156" spans="17:32" x14ac:dyDescent="0.25">
      <c r="Q156" s="15"/>
      <c r="R156" s="15"/>
      <c r="S156" s="15"/>
      <c r="T156" s="15"/>
      <c r="U156" s="15"/>
      <c r="V156" s="15"/>
      <c r="W156" s="15"/>
    </row>
    <row r="157" spans="17:32" x14ac:dyDescent="0.25">
      <c r="Q157" s="15"/>
      <c r="R157" s="15"/>
      <c r="S157" s="15"/>
      <c r="T157" s="15"/>
      <c r="U157" s="15"/>
      <c r="V157" s="15"/>
      <c r="W157" s="15"/>
    </row>
    <row r="158" spans="17:32" x14ac:dyDescent="0.25">
      <c r="Q158" s="15"/>
      <c r="R158" s="15"/>
      <c r="S158" s="15"/>
      <c r="T158" s="15"/>
      <c r="U158" s="15"/>
      <c r="V158" s="15"/>
      <c r="W158" s="15"/>
    </row>
    <row r="159" spans="17:32" x14ac:dyDescent="0.25">
      <c r="Q159" s="15"/>
      <c r="R159" s="15"/>
      <c r="S159" s="15"/>
      <c r="T159" s="15"/>
      <c r="U159" s="15"/>
      <c r="V159" s="15"/>
      <c r="W159" s="15"/>
    </row>
    <row r="160" spans="17:32" x14ac:dyDescent="0.25">
      <c r="Q160" s="15"/>
      <c r="R160" s="15"/>
      <c r="S160" s="15"/>
      <c r="T160" s="15"/>
      <c r="U160" s="15"/>
      <c r="V160" s="15"/>
      <c r="W160" s="15"/>
    </row>
    <row r="161" spans="17:23" x14ac:dyDescent="0.25">
      <c r="Q161" s="15"/>
      <c r="R161" s="15"/>
      <c r="S161" s="15"/>
      <c r="T161" s="15"/>
      <c r="U161" s="15"/>
      <c r="V161" s="15"/>
      <c r="W161" s="15"/>
    </row>
    <row r="162" spans="17:23" x14ac:dyDescent="0.25">
      <c r="Q162" s="15"/>
      <c r="R162" s="15"/>
      <c r="S162" s="15"/>
      <c r="T162" s="15"/>
      <c r="U162" s="15"/>
      <c r="V162" s="15"/>
      <c r="W162" s="15"/>
    </row>
    <row r="163" spans="17:23" x14ac:dyDescent="0.25">
      <c r="Q163" s="15"/>
      <c r="R163" s="15"/>
      <c r="S163" s="15"/>
      <c r="T163" s="15"/>
      <c r="U163" s="15"/>
      <c r="V163" s="15"/>
      <c r="W163" s="15"/>
    </row>
    <row r="164" spans="17:23" x14ac:dyDescent="0.25">
      <c r="Q164" s="15"/>
      <c r="R164" s="15"/>
      <c r="S164" s="15"/>
      <c r="T164" s="15"/>
      <c r="U164" s="15"/>
      <c r="V164" s="15"/>
      <c r="W164" s="15"/>
    </row>
    <row r="165" spans="17:23" x14ac:dyDescent="0.25">
      <c r="Q165" s="15"/>
      <c r="R165" s="15"/>
      <c r="S165" s="15"/>
      <c r="T165" s="15"/>
      <c r="U165" s="15"/>
      <c r="V165" s="15"/>
      <c r="W165" s="15"/>
    </row>
    <row r="166" spans="17:23" x14ac:dyDescent="0.25">
      <c r="Q166" s="15"/>
      <c r="R166" s="15"/>
      <c r="S166" s="15"/>
      <c r="T166" s="15"/>
      <c r="U166" s="15"/>
      <c r="V166" s="15"/>
      <c r="W166" s="15"/>
    </row>
    <row r="167" spans="17:23" x14ac:dyDescent="0.25">
      <c r="Q167" s="15"/>
      <c r="R167" s="15"/>
      <c r="S167" s="15"/>
      <c r="T167" s="15"/>
      <c r="U167" s="15"/>
      <c r="V167" s="15"/>
      <c r="W167" s="15"/>
    </row>
    <row r="168" spans="17:23" x14ac:dyDescent="0.25">
      <c r="Q168" s="15"/>
      <c r="R168" s="15"/>
      <c r="S168" s="15"/>
      <c r="T168" s="15"/>
      <c r="U168" s="15"/>
      <c r="V168" s="15"/>
      <c r="W168" s="15"/>
    </row>
    <row r="169" spans="17:23" x14ac:dyDescent="0.25">
      <c r="Q169" s="15"/>
      <c r="R169" s="15"/>
      <c r="S169" s="15"/>
      <c r="T169" s="15"/>
      <c r="U169" s="15"/>
      <c r="V169" s="15"/>
      <c r="W169" s="15"/>
    </row>
    <row r="170" spans="17:23" x14ac:dyDescent="0.25">
      <c r="Q170" s="15"/>
      <c r="R170" s="15"/>
      <c r="S170" s="15"/>
      <c r="T170" s="15"/>
      <c r="U170" s="15"/>
      <c r="V170" s="15"/>
      <c r="W170" s="15"/>
    </row>
    <row r="171" spans="17:23" x14ac:dyDescent="0.25">
      <c r="Q171" s="15"/>
      <c r="R171" s="15"/>
      <c r="S171" s="15"/>
      <c r="T171" s="15"/>
      <c r="U171" s="15"/>
      <c r="V171" s="15"/>
      <c r="W171" s="15"/>
    </row>
    <row r="172" spans="17:23" x14ac:dyDescent="0.25">
      <c r="Q172" s="15"/>
      <c r="R172" s="15"/>
      <c r="S172" s="15"/>
      <c r="T172" s="15"/>
      <c r="U172" s="15"/>
      <c r="V172" s="15"/>
      <c r="W172" s="15"/>
    </row>
    <row r="173" spans="17:23" x14ac:dyDescent="0.25">
      <c r="Q173" s="15"/>
      <c r="R173" s="15"/>
      <c r="S173" s="15"/>
      <c r="T173" s="15"/>
      <c r="U173" s="15"/>
      <c r="V173" s="15"/>
      <c r="W173" s="15"/>
    </row>
    <row r="174" spans="17:23" x14ac:dyDescent="0.25">
      <c r="Q174" s="15"/>
      <c r="R174" s="15"/>
      <c r="S174" s="15"/>
      <c r="T174" s="15"/>
      <c r="U174" s="15"/>
      <c r="V174" s="15"/>
      <c r="W174" s="15"/>
    </row>
    <row r="175" spans="17:23" x14ac:dyDescent="0.25">
      <c r="Q175" s="15"/>
      <c r="R175" s="15"/>
      <c r="S175" s="15"/>
      <c r="T175" s="15"/>
      <c r="U175" s="15"/>
      <c r="V175" s="15"/>
      <c r="W175" s="15"/>
    </row>
    <row r="176" spans="17:23" x14ac:dyDescent="0.25">
      <c r="Q176" s="15"/>
      <c r="R176" s="15"/>
      <c r="S176" s="15"/>
      <c r="T176" s="15"/>
      <c r="U176" s="15"/>
      <c r="V176" s="15"/>
      <c r="W176" s="15"/>
    </row>
    <row r="177" spans="17:23" x14ac:dyDescent="0.25">
      <c r="Q177" s="15"/>
      <c r="R177" s="15"/>
      <c r="S177" s="15"/>
      <c r="T177" s="15"/>
      <c r="U177" s="15"/>
      <c r="V177" s="15"/>
      <c r="W177" s="15"/>
    </row>
    <row r="178" spans="17:23" x14ac:dyDescent="0.25">
      <c r="Q178" s="15"/>
      <c r="R178" s="15"/>
      <c r="S178" s="15"/>
      <c r="T178" s="15"/>
      <c r="U178" s="15"/>
      <c r="V178" s="15"/>
      <c r="W178" s="15"/>
    </row>
    <row r="179" spans="17:23" x14ac:dyDescent="0.25">
      <c r="Q179" s="15"/>
      <c r="R179" s="15"/>
      <c r="S179" s="15"/>
      <c r="T179" s="15"/>
      <c r="U179" s="15"/>
      <c r="V179" s="15"/>
      <c r="W179" s="15"/>
    </row>
    <row r="180" spans="17:23" x14ac:dyDescent="0.25">
      <c r="Q180" s="15"/>
      <c r="R180" s="15"/>
      <c r="S180" s="15"/>
      <c r="T180" s="15"/>
      <c r="U180" s="15"/>
      <c r="V180" s="15"/>
      <c r="W180" s="15"/>
    </row>
    <row r="181" spans="17:23" x14ac:dyDescent="0.25">
      <c r="Q181" s="15"/>
      <c r="R181" s="15"/>
      <c r="S181" s="15"/>
      <c r="T181" s="15"/>
      <c r="U181" s="15"/>
      <c r="V181" s="15"/>
      <c r="W181" s="15"/>
    </row>
    <row r="182" spans="17:23" x14ac:dyDescent="0.25">
      <c r="Q182" s="15"/>
      <c r="R182" s="15"/>
      <c r="S182" s="15"/>
      <c r="T182" s="15"/>
      <c r="U182" s="15"/>
      <c r="V182" s="15"/>
      <c r="W182" s="15"/>
    </row>
    <row r="183" spans="17:23" x14ac:dyDescent="0.25">
      <c r="Q183" s="15"/>
      <c r="R183" s="15"/>
      <c r="S183" s="15"/>
      <c r="T183" s="15"/>
      <c r="U183" s="15"/>
      <c r="V183" s="15"/>
      <c r="W183" s="15"/>
    </row>
    <row r="184" spans="17:23" x14ac:dyDescent="0.25">
      <c r="Q184" s="15"/>
      <c r="R184" s="15"/>
      <c r="S184" s="15"/>
      <c r="T184" s="15"/>
      <c r="U184" s="15"/>
      <c r="V184" s="15"/>
      <c r="W184" s="15"/>
    </row>
    <row r="185" spans="17:23" x14ac:dyDescent="0.25">
      <c r="Q185" s="15"/>
      <c r="R185" s="15"/>
      <c r="S185" s="15"/>
      <c r="T185" s="15"/>
      <c r="U185" s="15"/>
      <c r="V185" s="15"/>
      <c r="W185" s="15"/>
    </row>
  </sheetData>
  <mergeCells count="18">
    <mergeCell ref="A9:K9"/>
    <mergeCell ref="B54:K54"/>
    <mergeCell ref="B53:K53"/>
    <mergeCell ref="B52:K52"/>
    <mergeCell ref="B51:K51"/>
    <mergeCell ref="A49:B49"/>
    <mergeCell ref="C66:F66"/>
    <mergeCell ref="C65:F65"/>
    <mergeCell ref="C64:F64"/>
    <mergeCell ref="B56:K56"/>
    <mergeCell ref="B55:K55"/>
    <mergeCell ref="I1:L2"/>
    <mergeCell ref="A8:K8"/>
    <mergeCell ref="A7:K7"/>
    <mergeCell ref="D4:J4"/>
    <mergeCell ref="D5:I5"/>
    <mergeCell ref="B6:D6"/>
    <mergeCell ref="I6:L6"/>
  </mergeCells>
  <hyperlinks>
    <hyperlink ref="B21" r:id="rId1" tooltip="Бокс для бумаги прозрачный 90х90х50 мм" display="https://www.komus.ru/katalog/bumaga-i-bumazhnye-izdeliya/bumaga-dlya-zametok/blok-kubiki-i-boksy/boksy-dlya-bumagi/boks-dlya-bumagi-prozrachnyj-90kh90kh50-mm/p/479036/?from=block-123-2"/>
  </hyperlinks>
  <pageMargins left="0.70866141732283472" right="0.70866141732283472" top="0.55118110236220474" bottom="0.15748031496062992" header="0.31496062992125984" footer="0.31496062992125984"/>
  <pageSetup paperSize="9" scale="74" fitToHeight="0" orientation="landscape" r:id="rId2"/>
  <drawing r:id="rId3"/>
  <legacyDrawing r:id="rId4"/>
  <oleObjects>
    <mc:AlternateContent xmlns:mc="http://schemas.openxmlformats.org/markup-compatibility/2006">
      <mc:Choice Requires="x14">
        <oleObject progId="Equation.3" shapeId="1025" r:id="rId5">
          <objectPr defaultSize="0" autoPict="0" r:id="rId6">
            <anchor moveWithCells="1" sizeWithCells="1">
              <from>
                <xdr:col>8</xdr:col>
                <xdr:colOff>0</xdr:colOff>
                <xdr:row>49</xdr:row>
                <xdr:rowOff>0</xdr:rowOff>
              </from>
              <to>
                <xdr:col>8</xdr:col>
                <xdr:colOff>104775</xdr:colOff>
                <xdr:row>49</xdr:row>
                <xdr:rowOff>0</xdr:rowOff>
              </to>
            </anchor>
          </objectPr>
        </oleObject>
      </mc:Choice>
      <mc:Fallback>
        <oleObject progId="Equation.3" shapeId="1025" r:id="rId5"/>
      </mc:Fallback>
    </mc:AlternateContent>
    <mc:AlternateContent xmlns:mc="http://schemas.openxmlformats.org/markup-compatibility/2006">
      <mc:Choice Requires="x14">
        <oleObject progId="Equation.3" shapeId="1026" r:id="rId7">
          <objectPr defaultSize="0" autoPict="0" r:id="rId8">
            <anchor moveWithCells="1" sizeWithCells="1">
              <from>
                <xdr:col>7</xdr:col>
                <xdr:colOff>552450</xdr:colOff>
                <xdr:row>49</xdr:row>
                <xdr:rowOff>0</xdr:rowOff>
              </from>
              <to>
                <xdr:col>9</xdr:col>
                <xdr:colOff>200025</xdr:colOff>
                <xdr:row>49</xdr:row>
                <xdr:rowOff>0</xdr:rowOff>
              </to>
            </anchor>
          </objectPr>
        </oleObject>
      </mc:Choice>
      <mc:Fallback>
        <oleObject progId="Equation.3" shapeId="1026" r:id="rId7"/>
      </mc:Fallback>
    </mc:AlternateContent>
    <mc:AlternateContent xmlns:mc="http://schemas.openxmlformats.org/markup-compatibility/2006">
      <mc:Choice Requires="x14">
        <oleObject progId="Equation.3" shapeId="1027" r:id="rId9">
          <objectPr defaultSize="0" autoPict="0" r:id="rId6">
            <anchor moveWithCells="1" sizeWithCells="1">
              <from>
                <xdr:col>8</xdr:col>
                <xdr:colOff>0</xdr:colOff>
                <xdr:row>49</xdr:row>
                <xdr:rowOff>0</xdr:rowOff>
              </from>
              <to>
                <xdr:col>8</xdr:col>
                <xdr:colOff>104775</xdr:colOff>
                <xdr:row>49</xdr:row>
                <xdr:rowOff>0</xdr:rowOff>
              </to>
            </anchor>
          </objectPr>
        </oleObject>
      </mc:Choice>
      <mc:Fallback>
        <oleObject progId="Equation.3" shapeId="1027" r:id="rId9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8">
            <anchor moveWithCells="1" sizeWithCells="1">
              <from>
                <xdr:col>7</xdr:col>
                <xdr:colOff>552450</xdr:colOff>
                <xdr:row>49</xdr:row>
                <xdr:rowOff>0</xdr:rowOff>
              </from>
              <to>
                <xdr:col>9</xdr:col>
                <xdr:colOff>200025</xdr:colOff>
                <xdr:row>49</xdr:row>
                <xdr:rowOff>0</xdr:rowOff>
              </to>
            </anchor>
          </objectPr>
        </oleObject>
      </mc:Choice>
      <mc:Fallback>
        <oleObject progId="Equation.3" shapeId="1028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MakarovaOA</dc:creator>
  <cp:lastModifiedBy>MakarovaOA</cp:lastModifiedBy>
  <cp:lastPrinted>2021-07-26T10:39:50Z</cp:lastPrinted>
  <dcterms:created xsi:type="dcterms:W3CDTF">2020-03-05T04:20:46Z</dcterms:created>
  <dcterms:modified xsi:type="dcterms:W3CDTF">2021-07-27T05:55:57Z</dcterms:modified>
</cp:coreProperties>
</file>