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основание НМЦК" sheetId="1" r:id="rId1"/>
  </sheets>
  <definedNames>
    <definedName name="_xlnm.Print_Area" localSheetId="0">'Обоснование НМЦК'!$A$1:$L$27</definedName>
  </definedNames>
  <calcPr fullCalcOnLoad="1"/>
</workbook>
</file>

<file path=xl/sharedStrings.xml><?xml version="1.0" encoding="utf-8"?>
<sst xmlns="http://schemas.openxmlformats.org/spreadsheetml/2006/main" count="40" uniqueCount="37">
  <si>
    <t>Единица измерения</t>
  </si>
  <si>
    <t>Количество</t>
  </si>
  <si>
    <t>Начальная (максимальная) цена контракта составляет (рублей)</t>
  </si>
  <si>
    <t>Наименование</t>
  </si>
  <si>
    <t>Среднее квадратическое отклонение цены за единицу</t>
  </si>
  <si>
    <t>Начальная (максимальная) цена, рублей</t>
  </si>
  <si>
    <t>Коэффициент вариации цены не превышает 33%, следовательно используемые для расчета цены являются однородными – проведение дополнительных исследований ценовой информации не требуется.</t>
  </si>
  <si>
    <t>Коэффициент вариации цены за единицу, %</t>
  </si>
  <si>
    <t xml:space="preserve">Предмет контракта: </t>
  </si>
  <si>
    <t xml:space="preserve">Основные характеристики объекта закупки: </t>
  </si>
  <si>
    <t xml:space="preserve">Используемый метод определения НМЦК с обоснованием: </t>
  </si>
  <si>
    <t>Итого</t>
  </si>
  <si>
    <t>Цена за единицу, рублей</t>
  </si>
  <si>
    <t>№ п/п</t>
  </si>
  <si>
    <t>Средняя цена за единицу, рублей (ст.6+ст.7+ ст.8)/3</t>
  </si>
  <si>
    <t>Метод сопоставимых рыночных цен (анализа рынка).</t>
  </si>
  <si>
    <t>ЧАСТЬ IV. ОБОСНОВАНИЕ НАЧАЛЬНОЙ (МАКСИМАЛЬНОЙ) ЦЕНЫ КОНТРАКТА</t>
  </si>
  <si>
    <t xml:space="preserve">       </t>
  </si>
  <si>
    <t>Исполнитель: Специалист по информационным ресурсам  ___________ Е.Н. Ветошкина</t>
  </si>
  <si>
    <r>
      <t>Контактный телефон:</t>
    </r>
    <r>
      <rPr>
        <u val="single"/>
        <sz val="12"/>
        <rFont val="Liberation Serif"/>
        <family val="1"/>
      </rPr>
      <t xml:space="preserve"> 8(34384) 34112</t>
    </r>
  </si>
  <si>
    <t>ОКПД2</t>
  </si>
  <si>
    <t>шт.</t>
  </si>
  <si>
    <t>Согласовано: и.о.директора МАУ "УИМЦ"  ______________   А.И.Вибе</t>
  </si>
  <si>
    <t>В соответствии с условиями, указанными в Описании объекта закупки (Техническом задании) (Часть II извещения об электронном запросе котировок) и Проекте договора (Часть III извещения об электронном запросе котировок)</t>
  </si>
  <si>
    <t>Поставка металлической мебели для технопарка КВАНТОРИУМ МАУ «УИМЦ»</t>
  </si>
  <si>
    <t>шкаф архифный металлический</t>
  </si>
  <si>
    <t>стеллаж</t>
  </si>
  <si>
    <t>шкаф инструментальный</t>
  </si>
  <si>
    <t>верстак</t>
  </si>
  <si>
    <r>
      <rPr>
        <sz val="12"/>
        <rFont val="Liberation Serif"/>
        <family val="1"/>
      </rPr>
      <t>Источник № 1: Вх. 51 от 14.07.2021</t>
    </r>
    <r>
      <rPr>
        <u val="single"/>
        <sz val="10"/>
        <color indexed="12"/>
        <rFont val="Arial"/>
        <family val="2"/>
      </rPr>
      <t xml:space="preserve">  </t>
    </r>
  </si>
  <si>
    <t>Источник № 2: Вх. 52 от 14.07.2021.2021</t>
  </si>
  <si>
    <r>
      <rPr>
        <sz val="12"/>
        <color indexed="12"/>
        <rFont val="Liberation Serif"/>
        <family val="1"/>
      </rPr>
      <t xml:space="preserve"> </t>
    </r>
    <r>
      <rPr>
        <sz val="12"/>
        <rFont val="Liberation Serif"/>
        <family val="1"/>
      </rPr>
      <t>Источник № 3: Вх. 53 от  14.07.2021</t>
    </r>
  </si>
  <si>
    <t>"14" июля 2021 года</t>
  </si>
  <si>
    <t xml:space="preserve">31.01.11.122 </t>
  </si>
  <si>
    <t xml:space="preserve">31.09.11.120 </t>
  </si>
  <si>
    <t xml:space="preserve">31.01.11.129 </t>
  </si>
  <si>
    <t>31.09.11.190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</si>
</sst>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0.000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&quot;р.&quot;"/>
    <numFmt numFmtId="184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u val="single"/>
      <sz val="12"/>
      <name val="Liberation Serif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color indexed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2"/>
      <color theme="1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3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3" fillId="33" borderId="10" xfId="42" applyFill="1" applyBorder="1" applyAlignment="1" applyProtection="1">
      <alignment horizontal="center" vertical="center" wrapText="1"/>
      <protection/>
    </xf>
    <xf numFmtId="0" fontId="3" fillId="33" borderId="10" xfId="42" applyFont="1" applyFill="1" applyBorder="1" applyAlignment="1" applyProtection="1">
      <alignment horizontal="center" vertical="center" wrapText="1"/>
      <protection/>
    </xf>
    <xf numFmtId="0" fontId="48" fillId="33" borderId="10" xfId="42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33" fillId="33" borderId="0" xfId="42" applyFill="1" applyAlignment="1" applyProtection="1">
      <alignment wrapText="1"/>
      <protection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mus.ru/katalog/bumaga-i-bumazhnye-izdeliya/bumaga-dlya-ofisnoj-tekhniki/formatnaya-bumaga/bumaga-formatnaya-belaya-dlya-ofisnoj-tekhniki/bumaga-dlya-ofisnoj-tekhniki-svetocopy-a4-marka-c-80-g-kv-m-500-listov-/p/64882/?from=block-301-2" TargetMode="External" /><Relationship Id="rId2" Type="http://schemas.openxmlformats.org/officeDocument/2006/relationships/hyperlink" Target="https://axelpack.ru/ofisnaya-bumaga-svetocopy" TargetMode="External" /><Relationship Id="rId3" Type="http://schemas.openxmlformats.org/officeDocument/2006/relationships/hyperlink" Target="https://&#1085;&#1086;&#1074;&#1086;&#1088;&#1086;&#1089;&#1090;&#1086;&#1088;&#1075;.&#1088;&#1092;/shop/1036582/desc/bumaga-dlja-ofisnoj-tekhniki-svetocopy-a4-marka-c-500-listov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34.28125" style="40" customWidth="1"/>
    <col min="3" max="3" width="14.57421875" style="14" customWidth="1"/>
    <col min="4" max="4" width="11.57421875" style="0" customWidth="1"/>
    <col min="5" max="5" width="12.7109375" style="0" customWidth="1"/>
    <col min="6" max="7" width="15.00390625" style="0" customWidth="1"/>
    <col min="8" max="8" width="15.57421875" style="0" customWidth="1"/>
    <col min="9" max="9" width="12.8515625" style="0" customWidth="1"/>
    <col min="10" max="10" width="16.140625" style="0" customWidth="1"/>
    <col min="11" max="11" width="15.00390625" style="0" customWidth="1"/>
    <col min="12" max="12" width="16.57421875" style="0" customWidth="1"/>
    <col min="13" max="13" width="60.7109375" style="0" customWidth="1"/>
    <col min="14" max="14" width="12.57421875" style="0" bestFit="1" customWidth="1"/>
    <col min="15" max="15" width="11.8515625" style="0" bestFit="1" customWidth="1"/>
    <col min="17" max="18" width="10.7109375" style="0" bestFit="1" customWidth="1"/>
    <col min="19" max="19" width="11.8515625" style="0" bestFit="1" customWidth="1"/>
  </cols>
  <sheetData>
    <row r="1" spans="1:12" s="13" customFormat="1" ht="15.75">
      <c r="A1" s="8"/>
      <c r="B1" s="41"/>
      <c r="C1" s="8"/>
      <c r="D1" s="8"/>
      <c r="E1" s="8"/>
      <c r="F1" s="8"/>
      <c r="G1" s="8"/>
      <c r="H1" s="8"/>
      <c r="I1" s="23"/>
      <c r="J1" s="23"/>
      <c r="K1" s="23"/>
      <c r="L1" s="23"/>
    </row>
    <row r="2" spans="1:12" ht="15.75">
      <c r="A2" s="8"/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8"/>
      <c r="B3" s="42"/>
      <c r="C3" s="9"/>
      <c r="D3" s="25" t="s">
        <v>17</v>
      </c>
      <c r="E3" s="9"/>
      <c r="F3" s="9"/>
      <c r="G3" s="9"/>
      <c r="H3" s="9"/>
      <c r="I3" s="9"/>
      <c r="J3" s="9"/>
      <c r="K3" s="9"/>
      <c r="L3" s="9"/>
    </row>
    <row r="4" spans="1:13" ht="31.5" customHeight="1">
      <c r="A4" s="60" t="s">
        <v>8</v>
      </c>
      <c r="B4" s="61"/>
      <c r="C4" s="62"/>
      <c r="D4" s="57" t="s">
        <v>24</v>
      </c>
      <c r="E4" s="58"/>
      <c r="F4" s="58"/>
      <c r="G4" s="58"/>
      <c r="H4" s="58"/>
      <c r="I4" s="58"/>
      <c r="J4" s="58"/>
      <c r="K4" s="58"/>
      <c r="L4" s="59"/>
      <c r="M4" s="4"/>
    </row>
    <row r="5" spans="1:12" ht="31.5" customHeight="1">
      <c r="A5" s="57" t="s">
        <v>9</v>
      </c>
      <c r="B5" s="58"/>
      <c r="C5" s="59"/>
      <c r="D5" s="54" t="s">
        <v>23</v>
      </c>
      <c r="E5" s="54"/>
      <c r="F5" s="54"/>
      <c r="G5" s="54"/>
      <c r="H5" s="54"/>
      <c r="I5" s="54"/>
      <c r="J5" s="54"/>
      <c r="K5" s="54"/>
      <c r="L5" s="54"/>
    </row>
    <row r="6" spans="1:12" ht="31.5" customHeight="1">
      <c r="A6" s="57" t="s">
        <v>10</v>
      </c>
      <c r="B6" s="58"/>
      <c r="C6" s="59"/>
      <c r="D6" s="54" t="s">
        <v>15</v>
      </c>
      <c r="E6" s="54"/>
      <c r="F6" s="54"/>
      <c r="G6" s="54"/>
      <c r="H6" s="54"/>
      <c r="I6" s="54"/>
      <c r="J6" s="54"/>
      <c r="K6" s="54"/>
      <c r="L6" s="54"/>
    </row>
    <row r="7" spans="1:12" ht="15.75">
      <c r="A7" s="8"/>
      <c r="B7" s="41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47.25" customHeight="1">
      <c r="A8" s="51" t="s">
        <v>13</v>
      </c>
      <c r="B8" s="51" t="s">
        <v>3</v>
      </c>
      <c r="C8" s="51" t="s">
        <v>20</v>
      </c>
      <c r="D8" s="51" t="s">
        <v>0</v>
      </c>
      <c r="E8" s="51" t="s">
        <v>1</v>
      </c>
      <c r="F8" s="51" t="s">
        <v>12</v>
      </c>
      <c r="G8" s="51"/>
      <c r="H8" s="51"/>
      <c r="I8" s="51" t="s">
        <v>14</v>
      </c>
      <c r="J8" s="52" t="s">
        <v>4</v>
      </c>
      <c r="K8" s="52" t="s">
        <v>7</v>
      </c>
      <c r="L8" s="51" t="s">
        <v>5</v>
      </c>
    </row>
    <row r="9" spans="1:12" ht="68.25" customHeight="1">
      <c r="A9" s="51"/>
      <c r="B9" s="51"/>
      <c r="C9" s="51"/>
      <c r="D9" s="51"/>
      <c r="E9" s="51"/>
      <c r="F9" s="34" t="s">
        <v>29</v>
      </c>
      <c r="G9" s="35" t="s">
        <v>30</v>
      </c>
      <c r="H9" s="36" t="s">
        <v>31</v>
      </c>
      <c r="I9" s="51"/>
      <c r="J9" s="53"/>
      <c r="K9" s="53"/>
      <c r="L9" s="51"/>
    </row>
    <row r="10" spans="1:12" ht="15.75">
      <c r="A10" s="6">
        <v>1</v>
      </c>
      <c r="B10" s="39">
        <v>2</v>
      </c>
      <c r="C10" s="6">
        <v>3</v>
      </c>
      <c r="D10" s="6">
        <v>4</v>
      </c>
      <c r="E10" s="28">
        <v>5</v>
      </c>
      <c r="F10" s="28">
        <v>6</v>
      </c>
      <c r="G10" s="28">
        <v>7</v>
      </c>
      <c r="H10" s="28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31.5" customHeight="1">
      <c r="A11" s="30">
        <v>1</v>
      </c>
      <c r="B11" s="48" t="s">
        <v>25</v>
      </c>
      <c r="C11" s="49" t="s">
        <v>33</v>
      </c>
      <c r="D11" s="33" t="s">
        <v>21</v>
      </c>
      <c r="E11" s="30">
        <v>1</v>
      </c>
      <c r="F11" s="31">
        <v>19000</v>
      </c>
      <c r="G11" s="29">
        <v>18840</v>
      </c>
      <c r="H11" s="29">
        <v>18740</v>
      </c>
      <c r="I11" s="15">
        <f>SUM(F11+G11+H11)/3</f>
        <v>18860</v>
      </c>
      <c r="J11" s="32">
        <f>SQRT(((F11-I11)^2+(G11-I11)^2+(H11-I11)^2)/(3-1))</f>
        <v>131.14877048604</v>
      </c>
      <c r="K11" s="32">
        <f>(J11/I11)*100</f>
        <v>0.6953805434042418</v>
      </c>
      <c r="L11" s="31">
        <f>SUM(E11*I11)</f>
        <v>18860</v>
      </c>
    </row>
    <row r="12" spans="1:12" ht="29.25" customHeight="1">
      <c r="A12" s="37">
        <v>2</v>
      </c>
      <c r="B12" s="48" t="s">
        <v>26</v>
      </c>
      <c r="C12" s="49" t="s">
        <v>34</v>
      </c>
      <c r="D12" s="37" t="s">
        <v>21</v>
      </c>
      <c r="E12" s="37">
        <v>10</v>
      </c>
      <c r="F12" s="31">
        <v>8350</v>
      </c>
      <c r="G12" s="29">
        <v>8220</v>
      </c>
      <c r="H12" s="29">
        <v>8120</v>
      </c>
      <c r="I12" s="15">
        <f>SUM(F12+G12+H12)/3</f>
        <v>8230</v>
      </c>
      <c r="J12" s="32">
        <f>SQRT(((F12-I12)^2+(G12-I12)^2+(H12-I12)^2)/(3-1))</f>
        <v>115.32562594670796</v>
      </c>
      <c r="K12" s="32">
        <f>(J12/I12)*100</f>
        <v>1.401283425840923</v>
      </c>
      <c r="L12" s="31">
        <f>SUM(E12*I12)</f>
        <v>82300</v>
      </c>
    </row>
    <row r="13" spans="1:12" ht="29.25" customHeight="1">
      <c r="A13" s="38">
        <v>3</v>
      </c>
      <c r="B13" s="48" t="s">
        <v>27</v>
      </c>
      <c r="C13" s="49" t="s">
        <v>35</v>
      </c>
      <c r="D13" s="38" t="s">
        <v>21</v>
      </c>
      <c r="E13" s="38">
        <v>1</v>
      </c>
      <c r="F13" s="31">
        <v>39000</v>
      </c>
      <c r="G13" s="29">
        <v>39090</v>
      </c>
      <c r="H13" s="29">
        <v>39000</v>
      </c>
      <c r="I13" s="15">
        <f>SUM(F13+G13+H13)/3</f>
        <v>39030</v>
      </c>
      <c r="J13" s="32">
        <f>SQRT(((F13-I13)^2+(G13-I13)^2+(H13-I13)^2)/(3-1))</f>
        <v>51.96152422706632</v>
      </c>
      <c r="K13" s="32">
        <f>(J13/I13)*100</f>
        <v>0.13313226806832262</v>
      </c>
      <c r="L13" s="31">
        <f>SUM(E13*I13)</f>
        <v>39030</v>
      </c>
    </row>
    <row r="14" spans="1:12" ht="31.5" customHeight="1">
      <c r="A14" s="37">
        <v>4</v>
      </c>
      <c r="B14" s="48" t="s">
        <v>28</v>
      </c>
      <c r="C14" s="49" t="s">
        <v>36</v>
      </c>
      <c r="D14" s="37" t="s">
        <v>21</v>
      </c>
      <c r="E14" s="37">
        <v>7</v>
      </c>
      <c r="F14" s="31">
        <v>18150</v>
      </c>
      <c r="G14" s="29">
        <v>18100</v>
      </c>
      <c r="H14" s="29">
        <v>18100</v>
      </c>
      <c r="I14" s="15">
        <f>SUM(F14+G14+H14)/3</f>
        <v>18116.666666666668</v>
      </c>
      <c r="J14" s="32">
        <f>SQRT(((F14-I14)^2+(G14-I14)^2+(H14-I14)^2)/(3-1))</f>
        <v>28.86751345948129</v>
      </c>
      <c r="K14" s="32">
        <f>(J14/I14)*100</f>
        <v>0.15934230060431254</v>
      </c>
      <c r="L14" s="31">
        <f>SUM(E14*I14)</f>
        <v>126816.66666666667</v>
      </c>
    </row>
    <row r="15" spans="1:12" ht="15.75">
      <c r="A15" s="55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6">
        <f>SUM(L11:L14)</f>
        <v>267006.6666666667</v>
      </c>
    </row>
    <row r="16" spans="1:12" ht="39.75" customHeight="1">
      <c r="A16" s="8"/>
      <c r="B16" s="43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0.25" customHeight="1">
      <c r="A17" s="63" t="s">
        <v>2</v>
      </c>
      <c r="B17" s="63"/>
      <c r="C17" s="63"/>
      <c r="D17" s="63"/>
      <c r="E17" s="63"/>
      <c r="F17" s="63"/>
      <c r="G17" s="16">
        <f>L15</f>
        <v>267006.6666666667</v>
      </c>
      <c r="H17" s="17"/>
      <c r="I17" s="8"/>
      <c r="J17" s="8"/>
      <c r="K17" s="8"/>
      <c r="L17" s="8"/>
    </row>
    <row r="18" spans="1:13" ht="8.25" customHeight="1">
      <c r="A18" s="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8"/>
      <c r="M18" s="24"/>
    </row>
    <row r="19" spans="1:14" ht="41.25" customHeight="1">
      <c r="A19" s="50" t="s">
        <v>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"/>
      <c r="N19" s="3"/>
    </row>
    <row r="20" spans="1:14" ht="14.25" customHeight="1">
      <c r="A20" s="50" t="s">
        <v>18</v>
      </c>
      <c r="B20" s="50"/>
      <c r="C20" s="50"/>
      <c r="D20" s="50"/>
      <c r="E20" s="50"/>
      <c r="F20" s="50"/>
      <c r="G20" s="50"/>
      <c r="H20" s="18"/>
      <c r="I20" s="18"/>
      <c r="J20" s="18"/>
      <c r="K20" s="18"/>
      <c r="L20" s="18"/>
      <c r="M20" s="5"/>
      <c r="N20" s="3"/>
    </row>
    <row r="21" spans="1:14" ht="14.25" customHeight="1">
      <c r="A21" s="26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7"/>
      <c r="M21" s="5"/>
      <c r="N21" s="3"/>
    </row>
    <row r="22" spans="1:14" ht="14.25" customHeight="1">
      <c r="A22" s="10" t="s">
        <v>22</v>
      </c>
      <c r="B22" s="44"/>
      <c r="C22" s="10"/>
      <c r="D22" s="10"/>
      <c r="E22" s="10"/>
      <c r="F22" s="10"/>
      <c r="G22" s="10"/>
      <c r="H22" s="8"/>
      <c r="I22" s="8"/>
      <c r="J22" s="8"/>
      <c r="K22" s="8"/>
      <c r="L22" s="8"/>
      <c r="M22" s="5"/>
      <c r="N22" s="3"/>
    </row>
    <row r="23" spans="1:14" ht="9" customHeight="1">
      <c r="A23" s="19"/>
      <c r="B23" s="41"/>
      <c r="C23" s="11"/>
      <c r="D23" s="20"/>
      <c r="E23" s="20"/>
      <c r="F23" s="20"/>
      <c r="G23" s="11"/>
      <c r="H23" s="11"/>
      <c r="I23" s="8"/>
      <c r="J23" s="8"/>
      <c r="K23" s="8"/>
      <c r="L23" s="8"/>
      <c r="M23" s="5"/>
      <c r="N23" s="3"/>
    </row>
    <row r="24" spans="1:14" ht="1.5" customHeight="1" hidden="1">
      <c r="A24" s="8"/>
      <c r="B24" s="45"/>
      <c r="C24" s="12"/>
      <c r="D24" s="12"/>
      <c r="E24" s="12"/>
      <c r="F24" s="12"/>
      <c r="G24" s="8"/>
      <c r="H24" s="8"/>
      <c r="I24" s="11"/>
      <c r="J24" s="11"/>
      <c r="K24" s="8"/>
      <c r="L24" s="8"/>
      <c r="M24" s="5"/>
      <c r="N24" s="3"/>
    </row>
    <row r="25" spans="1:19" s="1" customFormat="1" ht="15.75" customHeight="1">
      <c r="A25" s="8" t="s">
        <v>19</v>
      </c>
      <c r="B25" s="46"/>
      <c r="C25" s="8"/>
      <c r="D25" s="12"/>
      <c r="E25" s="12"/>
      <c r="F25" s="12"/>
      <c r="G25" s="8"/>
      <c r="H25" s="8"/>
      <c r="I25" s="8"/>
      <c r="J25" s="8"/>
      <c r="K25" s="8"/>
      <c r="L25" s="8"/>
      <c r="N25" s="2"/>
      <c r="O25" s="2"/>
      <c r="Q25" s="2"/>
      <c r="R25" s="2"/>
      <c r="S25" s="2"/>
    </row>
    <row r="26" spans="1:19" s="1" customFormat="1" ht="15.75" customHeight="1">
      <c r="A26" s="8"/>
      <c r="B26" s="46"/>
      <c r="C26" s="8"/>
      <c r="D26" s="12"/>
      <c r="E26" s="12"/>
      <c r="F26" s="12"/>
      <c r="G26" s="8"/>
      <c r="H26" s="8"/>
      <c r="I26" s="8"/>
      <c r="J26" s="8"/>
      <c r="K26" s="8"/>
      <c r="L26" s="8"/>
      <c r="N26" s="2"/>
      <c r="O26" s="2"/>
      <c r="Q26" s="2"/>
      <c r="R26" s="2"/>
      <c r="S26" s="2"/>
    </row>
    <row r="27" spans="1:12" ht="15.75" customHeight="1">
      <c r="A27" s="21" t="s">
        <v>32</v>
      </c>
      <c r="B27" s="41"/>
      <c r="C27" s="11"/>
      <c r="D27" s="11"/>
      <c r="E27" s="11"/>
      <c r="F27" s="11"/>
      <c r="G27" s="11"/>
      <c r="H27" s="11"/>
      <c r="I27" s="8"/>
      <c r="J27" s="8"/>
      <c r="K27" s="8"/>
      <c r="L27" s="8"/>
    </row>
    <row r="28" spans="1:12" ht="15.75" customHeight="1">
      <c r="A28" s="22"/>
      <c r="B28" s="47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9.75" customHeight="1">
      <c r="A29" s="22"/>
      <c r="B29" s="47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1" ht="15.75" customHeight="1"/>
    <row r="34" ht="10.5" customHeight="1"/>
    <row r="35" ht="17.25" customHeight="1"/>
    <row r="36" ht="17.25" customHeight="1"/>
  </sheetData>
  <sheetProtection/>
  <mergeCells count="22">
    <mergeCell ref="A17:F17"/>
    <mergeCell ref="A5:C5"/>
    <mergeCell ref="B2:L2"/>
    <mergeCell ref="D8:D9"/>
    <mergeCell ref="F8:H8"/>
    <mergeCell ref="J8:J9"/>
    <mergeCell ref="D4:L4"/>
    <mergeCell ref="D6:L6"/>
    <mergeCell ref="A6:C6"/>
    <mergeCell ref="A4:C4"/>
    <mergeCell ref="B8:B9"/>
    <mergeCell ref="C8:C9"/>
    <mergeCell ref="A20:G20"/>
    <mergeCell ref="A19:L19"/>
    <mergeCell ref="E8:E9"/>
    <mergeCell ref="K8:K9"/>
    <mergeCell ref="A8:A9"/>
    <mergeCell ref="D5:L5"/>
    <mergeCell ref="A15:K15"/>
    <mergeCell ref="B18:K18"/>
    <mergeCell ref="I8:I9"/>
    <mergeCell ref="L8:L9"/>
  </mergeCells>
  <hyperlinks>
    <hyperlink ref="F9" r:id="rId1" display="https://www.komus.ru/katalog/bumaga-i-bumazhnye-izdeliya/bumaga-dlya-ofisnoj-tekhniki/formatnaya-bumaga/bumaga-formatnaya-belaya-dlya-ofisnoj-tekhniki/bumaga-dlya-ofisnoj-tekhniki-svetocopy-a4-marka-c-80-g-kv-m-500-listov-/p/64882/?from=block-301-2"/>
    <hyperlink ref="H9" r:id="rId2" display="https://axelpack.ru/ofisnaya-bumaga-svetocopy "/>
    <hyperlink ref="G9" r:id="rId3" display="https://новоросторг.рф/shop/1036582/desc/bumaga-dlja-ofisnoj-tekhniki-svetocopy-a4-marka-c-500-listov"/>
  </hyperlinks>
  <printOptions horizontalCentered="1"/>
  <pageMargins left="0.31496062992125984" right="0.31496062992125984" top="0.984251968503937" bottom="0.3937007874015748" header="0.07874015748031496" footer="0.07874015748031496"/>
  <pageSetup horizontalDpi="600" verticalDpi="600" orientation="landscape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2021-07-01T12:36:12Z</cp:lastPrinted>
  <dcterms:created xsi:type="dcterms:W3CDTF">1996-10-08T23:32:33Z</dcterms:created>
  <dcterms:modified xsi:type="dcterms:W3CDTF">2021-07-18T10:49:09Z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