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5" windowWidth="15120" windowHeight="7890" firstSheet="11" activeTab="14"/>
  </bookViews>
  <sheets>
    <sheet name="Лист1" sheetId="1" state="hidden" r:id="rId1"/>
    <sheet name="Лист4" sheetId="4" state="hidden" r:id="rId2"/>
    <sheet name="Лист5" sheetId="5" state="hidden" r:id="rId3"/>
    <sheet name="Лист6" sheetId="6" state="hidden" r:id="rId4"/>
    <sheet name="Лист7" sheetId="7" state="hidden" r:id="rId5"/>
    <sheet name="Лист8" sheetId="8" state="hidden" r:id="rId6"/>
    <sheet name="Лист22" sheetId="22" state="hidden" r:id="rId7"/>
    <sheet name="Лист23" sheetId="23" state="hidden" r:id="rId8"/>
    <sheet name="Лист24" sheetId="24" state="hidden" r:id="rId9"/>
    <sheet name="Лист2" sheetId="26" state="hidden" r:id="rId10"/>
    <sheet name="Лист3" sheetId="27" state="hidden" r:id="rId11"/>
    <sheet name="Лист9" sheetId="28" r:id="rId12"/>
    <sheet name="Лист10" sheetId="29" state="hidden" r:id="rId13"/>
    <sheet name="Лист11" sheetId="30" state="hidden" r:id="rId14"/>
    <sheet name="Лист12" sheetId="31" r:id="rId15"/>
  </sheets>
  <calcPr calcId="145621"/>
</workbook>
</file>

<file path=xl/calcChain.xml><?xml version="1.0" encoding="utf-8"?>
<calcChain xmlns="http://schemas.openxmlformats.org/spreadsheetml/2006/main">
  <c r="J12" i="31" l="1"/>
  <c r="I12" i="31"/>
  <c r="L12" i="31" s="1"/>
  <c r="J11" i="31"/>
  <c r="I11" i="31"/>
  <c r="L11" i="31" s="1"/>
  <c r="I15" i="28"/>
  <c r="L15" i="28"/>
  <c r="L16" i="28"/>
  <c r="J15" i="28"/>
  <c r="K15" i="28" s="1"/>
  <c r="K11" i="31" l="1"/>
  <c r="K12" i="31"/>
  <c r="L13" i="31"/>
  <c r="L11" i="29"/>
  <c r="J11" i="29"/>
  <c r="K11" i="29" s="1"/>
  <c r="I11" i="29"/>
  <c r="J13" i="30"/>
  <c r="I13" i="30"/>
  <c r="L13" i="30" s="1"/>
  <c r="J12" i="30"/>
  <c r="I12" i="30"/>
  <c r="L12" i="30" s="1"/>
  <c r="L14" i="30" s="1"/>
  <c r="J11" i="30"/>
  <c r="I11" i="30"/>
  <c r="L11" i="30" s="1"/>
  <c r="J12" i="29"/>
  <c r="I12" i="29"/>
  <c r="L12" i="29" s="1"/>
  <c r="J14" i="28"/>
  <c r="I14" i="28"/>
  <c r="L14" i="28" s="1"/>
  <c r="J13" i="28"/>
  <c r="I13" i="28"/>
  <c r="L13" i="28" s="1"/>
  <c r="J12" i="28"/>
  <c r="I12" i="28"/>
  <c r="L12" i="28" s="1"/>
  <c r="J11" i="28"/>
  <c r="I11" i="28"/>
  <c r="L11" i="28" s="1"/>
  <c r="J2" i="27"/>
  <c r="K2" i="27" s="1"/>
  <c r="I2" i="27"/>
  <c r="L2" i="27" s="1"/>
  <c r="J1" i="27"/>
  <c r="I1" i="27"/>
  <c r="L11" i="26"/>
  <c r="I10" i="26"/>
  <c r="L10" i="26" s="1"/>
  <c r="J10" i="26"/>
  <c r="I23" i="5"/>
  <c r="L23" i="5" s="1"/>
  <c r="J23" i="5"/>
  <c r="I22" i="5"/>
  <c r="L22" i="5" s="1"/>
  <c r="J22" i="5"/>
  <c r="I21" i="5"/>
  <c r="L21" i="5" s="1"/>
  <c r="J21" i="5"/>
  <c r="I20" i="5"/>
  <c r="L20" i="5" s="1"/>
  <c r="J20" i="5"/>
  <c r="I19" i="5"/>
  <c r="L19" i="5" s="1"/>
  <c r="J19" i="5"/>
  <c r="I17" i="5"/>
  <c r="L17" i="5" s="1"/>
  <c r="J17" i="5"/>
  <c r="I15" i="5"/>
  <c r="L15" i="5" s="1"/>
  <c r="J15" i="5"/>
  <c r="I16" i="5"/>
  <c r="L16" i="5" s="1"/>
  <c r="J16" i="5"/>
  <c r="I18" i="5"/>
  <c r="L18" i="5" s="1"/>
  <c r="J18" i="5"/>
  <c r="I13" i="5"/>
  <c r="L13" i="5" s="1"/>
  <c r="J13" i="5"/>
  <c r="I14" i="5"/>
  <c r="L14" i="5" s="1"/>
  <c r="J14" i="5"/>
  <c r="J12" i="5"/>
  <c r="I12" i="5"/>
  <c r="L12" i="5" s="1"/>
  <c r="I10" i="5"/>
  <c r="L10" i="5" s="1"/>
  <c r="J10" i="5"/>
  <c r="I15" i="1"/>
  <c r="L15" i="1" s="1"/>
  <c r="J15" i="1"/>
  <c r="I14" i="1"/>
  <c r="L14" i="1" s="1"/>
  <c r="J14" i="1"/>
  <c r="I13" i="1"/>
  <c r="L13" i="1" s="1"/>
  <c r="J13" i="1"/>
  <c r="J10" i="24"/>
  <c r="I10" i="24"/>
  <c r="L10" i="24" s="1"/>
  <c r="L11" i="24" s="1"/>
  <c r="J10" i="23"/>
  <c r="I10" i="23"/>
  <c r="L10" i="23" s="1"/>
  <c r="L11" i="23" s="1"/>
  <c r="J11" i="22"/>
  <c r="I11" i="22"/>
  <c r="L11" i="22" s="1"/>
  <c r="J10" i="22"/>
  <c r="I10" i="22"/>
  <c r="L10" i="22" s="1"/>
  <c r="J12" i="1"/>
  <c r="I12" i="1"/>
  <c r="L12" i="1" s="1"/>
  <c r="J11" i="1"/>
  <c r="I11" i="1"/>
  <c r="L11" i="1" s="1"/>
  <c r="L16" i="1" s="1"/>
  <c r="K10" i="23" l="1"/>
  <c r="K11" i="28"/>
  <c r="K13" i="28"/>
  <c r="K10" i="22"/>
  <c r="K10" i="24"/>
  <c r="K1" i="27"/>
  <c r="K14" i="28"/>
  <c r="K12" i="28"/>
  <c r="K12" i="29"/>
  <c r="K11" i="30"/>
  <c r="K13" i="30"/>
  <c r="K12" i="30"/>
  <c r="L13" i="29"/>
  <c r="K15" i="1"/>
  <c r="K14" i="1"/>
  <c r="L1" i="27"/>
  <c r="K22" i="5"/>
  <c r="K23" i="5"/>
  <c r="K10" i="26"/>
  <c r="K11" i="22"/>
  <c r="L12" i="22"/>
  <c r="K21" i="5"/>
  <c r="K17" i="5"/>
  <c r="K20" i="5"/>
  <c r="K19" i="5"/>
  <c r="K16" i="5"/>
  <c r="K15" i="5"/>
  <c r="K18" i="5"/>
  <c r="K13" i="5"/>
  <c r="K10" i="5"/>
  <c r="K14" i="5"/>
  <c r="K12" i="5"/>
  <c r="K13" i="1"/>
  <c r="K12" i="1"/>
  <c r="K11" i="1"/>
  <c r="J56" i="8"/>
  <c r="I56" i="8"/>
  <c r="L56" i="8" s="1"/>
  <c r="J55" i="8"/>
  <c r="K55" i="8" s="1"/>
  <c r="I55" i="8"/>
  <c r="L55" i="8" s="1"/>
  <c r="J54" i="8"/>
  <c r="I54" i="8"/>
  <c r="L54" i="8" s="1"/>
  <c r="J53" i="8"/>
  <c r="K53" i="8" s="1"/>
  <c r="I53" i="8"/>
  <c r="L53" i="8" s="1"/>
  <c r="J52" i="8"/>
  <c r="I52" i="8"/>
  <c r="L52" i="8" s="1"/>
  <c r="J51" i="8"/>
  <c r="I51" i="8"/>
  <c r="L51" i="8" s="1"/>
  <c r="J50" i="8"/>
  <c r="I50" i="8"/>
  <c r="L50" i="8" s="1"/>
  <c r="J49" i="8"/>
  <c r="I49" i="8"/>
  <c r="L49" i="8" s="1"/>
  <c r="J48" i="8"/>
  <c r="I48" i="8"/>
  <c r="L48" i="8" s="1"/>
  <c r="J47" i="8"/>
  <c r="I47" i="8"/>
  <c r="L47" i="8" s="1"/>
  <c r="I46" i="8"/>
  <c r="L46" i="8" s="1"/>
  <c r="J45" i="8"/>
  <c r="I45" i="8"/>
  <c r="L45" i="8" s="1"/>
  <c r="J44" i="8"/>
  <c r="I44" i="8"/>
  <c r="L44" i="8" s="1"/>
  <c r="J43" i="8"/>
  <c r="I43" i="8"/>
  <c r="L43" i="8" s="1"/>
  <c r="J42" i="8"/>
  <c r="I42" i="8"/>
  <c r="L42" i="8" s="1"/>
  <c r="J41" i="8"/>
  <c r="I41" i="8"/>
  <c r="L41" i="8" s="1"/>
  <c r="J40" i="8"/>
  <c r="I40" i="8"/>
  <c r="L40" i="8" s="1"/>
  <c r="J39" i="8"/>
  <c r="I39" i="8"/>
  <c r="L39" i="8" s="1"/>
  <c r="J38" i="8"/>
  <c r="I38" i="8"/>
  <c r="L38" i="8" s="1"/>
  <c r="J37" i="8"/>
  <c r="I37" i="8"/>
  <c r="L37" i="8" s="1"/>
  <c r="J36" i="8"/>
  <c r="I36" i="8"/>
  <c r="L36" i="8" s="1"/>
  <c r="J35" i="8"/>
  <c r="I35" i="8"/>
  <c r="L35" i="8" s="1"/>
  <c r="J34" i="8"/>
  <c r="I34" i="8"/>
  <c r="L34" i="8" s="1"/>
  <c r="J33" i="8"/>
  <c r="I33" i="8"/>
  <c r="L33" i="8" s="1"/>
  <c r="J32" i="8"/>
  <c r="I32" i="8"/>
  <c r="L32" i="8" s="1"/>
  <c r="J31" i="8"/>
  <c r="K31" i="8" s="1"/>
  <c r="I31" i="8"/>
  <c r="L31" i="8" s="1"/>
  <c r="J30" i="8"/>
  <c r="I30" i="8"/>
  <c r="L30" i="8" s="1"/>
  <c r="J29" i="8"/>
  <c r="K29" i="8" s="1"/>
  <c r="I29" i="8"/>
  <c r="L29" i="8" s="1"/>
  <c r="J28" i="8"/>
  <c r="I28" i="8"/>
  <c r="L28" i="8" s="1"/>
  <c r="J27" i="8"/>
  <c r="I27" i="8"/>
  <c r="L27" i="8" s="1"/>
  <c r="J26" i="8"/>
  <c r="I26" i="8"/>
  <c r="L26" i="8" s="1"/>
  <c r="J25" i="8"/>
  <c r="I25" i="8"/>
  <c r="L25" i="8" s="1"/>
  <c r="J24" i="8"/>
  <c r="I24" i="8"/>
  <c r="L24" i="8" s="1"/>
  <c r="J23" i="8"/>
  <c r="I23" i="8"/>
  <c r="L23" i="8" s="1"/>
  <c r="J22" i="8"/>
  <c r="I22" i="8"/>
  <c r="L22" i="8" s="1"/>
  <c r="J21" i="8"/>
  <c r="I21" i="8"/>
  <c r="L21" i="8" s="1"/>
  <c r="J20" i="8"/>
  <c r="I20" i="8"/>
  <c r="L20" i="8" s="1"/>
  <c r="J19" i="8"/>
  <c r="I19" i="8"/>
  <c r="L19" i="8" s="1"/>
  <c r="J18" i="8"/>
  <c r="I18" i="8"/>
  <c r="L18" i="8" s="1"/>
  <c r="J17" i="8"/>
  <c r="I17" i="8"/>
  <c r="L17" i="8" s="1"/>
  <c r="J16" i="8"/>
  <c r="I16" i="8"/>
  <c r="L16" i="8" s="1"/>
  <c r="J15" i="8"/>
  <c r="I15" i="8"/>
  <c r="L15" i="8" s="1"/>
  <c r="J14" i="8"/>
  <c r="I14" i="8"/>
  <c r="L14" i="8" s="1"/>
  <c r="J13" i="8"/>
  <c r="I13" i="8"/>
  <c r="L13" i="8" s="1"/>
  <c r="L12" i="8"/>
  <c r="J12" i="8"/>
  <c r="I12" i="8"/>
  <c r="J11" i="8"/>
  <c r="I11" i="8"/>
  <c r="L11" i="8" s="1"/>
  <c r="J10" i="8"/>
  <c r="I10" i="8"/>
  <c r="L10" i="8" s="1"/>
  <c r="J14" i="7"/>
  <c r="I14" i="7"/>
  <c r="L14" i="7" s="1"/>
  <c r="J13" i="7"/>
  <c r="I13" i="7"/>
  <c r="L13" i="7" s="1"/>
  <c r="J12" i="7"/>
  <c r="I12" i="7"/>
  <c r="L12" i="7" s="1"/>
  <c r="J11" i="7"/>
  <c r="I11" i="7"/>
  <c r="L11" i="7" s="1"/>
  <c r="L15" i="7" s="1"/>
  <c r="J10" i="7"/>
  <c r="I10" i="7"/>
  <c r="L10" i="7" s="1"/>
  <c r="J20" i="6"/>
  <c r="I20" i="6"/>
  <c r="L20" i="6" s="1"/>
  <c r="J19" i="6"/>
  <c r="I19" i="6"/>
  <c r="L19" i="6" s="1"/>
  <c r="J18" i="6"/>
  <c r="I18" i="6"/>
  <c r="L18" i="6" s="1"/>
  <c r="J17" i="6"/>
  <c r="I17" i="6"/>
  <c r="L17" i="6" s="1"/>
  <c r="J16" i="6"/>
  <c r="I16" i="6"/>
  <c r="L16" i="6" s="1"/>
  <c r="J15" i="6"/>
  <c r="I15" i="6"/>
  <c r="L15" i="6" s="1"/>
  <c r="J14" i="6"/>
  <c r="I14" i="6"/>
  <c r="L14" i="6" s="1"/>
  <c r="J13" i="6"/>
  <c r="I13" i="6"/>
  <c r="L13" i="6" s="1"/>
  <c r="J12" i="6"/>
  <c r="I12" i="6"/>
  <c r="L12" i="6" s="1"/>
  <c r="J11" i="6"/>
  <c r="I11" i="6"/>
  <c r="L11" i="6" s="1"/>
  <c r="J10" i="6"/>
  <c r="I10" i="6"/>
  <c r="L10" i="6" s="1"/>
  <c r="L21" i="6" s="1"/>
  <c r="J11" i="5"/>
  <c r="I11" i="5"/>
  <c r="L11" i="5" s="1"/>
  <c r="L24" i="5" s="1"/>
  <c r="J68" i="4"/>
  <c r="I68" i="4"/>
  <c r="L68" i="4" s="1"/>
  <c r="J67" i="4"/>
  <c r="I67" i="4"/>
  <c r="L67" i="4" s="1"/>
  <c r="J66" i="4"/>
  <c r="K66" i="4" s="1"/>
  <c r="I66" i="4"/>
  <c r="L66" i="4" s="1"/>
  <c r="J65" i="4"/>
  <c r="I65" i="4"/>
  <c r="L65" i="4" s="1"/>
  <c r="J64" i="4"/>
  <c r="I64" i="4"/>
  <c r="L64" i="4" s="1"/>
  <c r="J63" i="4"/>
  <c r="I63" i="4"/>
  <c r="L63" i="4" s="1"/>
  <c r="J62" i="4"/>
  <c r="K62" i="4" s="1"/>
  <c r="I62" i="4"/>
  <c r="L62" i="4" s="1"/>
  <c r="K61" i="4"/>
  <c r="J61" i="4"/>
  <c r="I61" i="4"/>
  <c r="L61" i="4" s="1"/>
  <c r="J60" i="4"/>
  <c r="I60" i="4"/>
  <c r="L60" i="4" s="1"/>
  <c r="J59" i="4"/>
  <c r="I59" i="4"/>
  <c r="L59" i="4" s="1"/>
  <c r="J58" i="4"/>
  <c r="K58" i="4" s="1"/>
  <c r="I58" i="4"/>
  <c r="L58" i="4" s="1"/>
  <c r="J57" i="4"/>
  <c r="I57" i="4"/>
  <c r="L57" i="4" s="1"/>
  <c r="J56" i="4"/>
  <c r="I56" i="4"/>
  <c r="L56" i="4" s="1"/>
  <c r="J55" i="4"/>
  <c r="I55" i="4"/>
  <c r="L55" i="4" s="1"/>
  <c r="J54" i="4"/>
  <c r="K54" i="4" s="1"/>
  <c r="I54" i="4"/>
  <c r="L54" i="4" s="1"/>
  <c r="K53" i="4"/>
  <c r="J53" i="4"/>
  <c r="I53" i="4"/>
  <c r="L53" i="4" s="1"/>
  <c r="J52" i="4"/>
  <c r="I52" i="4"/>
  <c r="L52" i="4" s="1"/>
  <c r="J51" i="4"/>
  <c r="I51" i="4"/>
  <c r="L51" i="4" s="1"/>
  <c r="J50" i="4"/>
  <c r="K50" i="4" s="1"/>
  <c r="I50" i="4"/>
  <c r="L50" i="4" s="1"/>
  <c r="J49" i="4"/>
  <c r="I49" i="4"/>
  <c r="L49" i="4" s="1"/>
  <c r="J48" i="4"/>
  <c r="I48" i="4"/>
  <c r="L48" i="4" s="1"/>
  <c r="J47" i="4"/>
  <c r="I47" i="4"/>
  <c r="L47" i="4" s="1"/>
  <c r="J46" i="4"/>
  <c r="K46" i="4" s="1"/>
  <c r="I46" i="4"/>
  <c r="L46" i="4" s="1"/>
  <c r="K45" i="4"/>
  <c r="J45" i="4"/>
  <c r="I45" i="4"/>
  <c r="L45" i="4" s="1"/>
  <c r="J44" i="4"/>
  <c r="I44" i="4"/>
  <c r="L44" i="4" s="1"/>
  <c r="J43" i="4"/>
  <c r="I43" i="4"/>
  <c r="L43" i="4" s="1"/>
  <c r="J42" i="4"/>
  <c r="K42" i="4" s="1"/>
  <c r="I42" i="4"/>
  <c r="L42" i="4" s="1"/>
  <c r="J41" i="4"/>
  <c r="I41" i="4"/>
  <c r="L41" i="4" s="1"/>
  <c r="J40" i="4"/>
  <c r="I40" i="4"/>
  <c r="L40" i="4" s="1"/>
  <c r="J39" i="4"/>
  <c r="I39" i="4"/>
  <c r="L39" i="4" s="1"/>
  <c r="J38" i="4"/>
  <c r="K38" i="4" s="1"/>
  <c r="I38" i="4"/>
  <c r="L38" i="4" s="1"/>
  <c r="K37" i="4"/>
  <c r="J37" i="4"/>
  <c r="I37" i="4"/>
  <c r="L37" i="4" s="1"/>
  <c r="J36" i="4"/>
  <c r="I36" i="4"/>
  <c r="L36" i="4" s="1"/>
  <c r="J35" i="4"/>
  <c r="I35" i="4"/>
  <c r="L35" i="4" s="1"/>
  <c r="J34" i="4"/>
  <c r="K34" i="4" s="1"/>
  <c r="I34" i="4"/>
  <c r="L34" i="4" s="1"/>
  <c r="J33" i="4"/>
  <c r="K33" i="4" s="1"/>
  <c r="I33" i="4"/>
  <c r="L33" i="4" s="1"/>
  <c r="J32" i="4"/>
  <c r="I32" i="4"/>
  <c r="L32" i="4" s="1"/>
  <c r="J31" i="4"/>
  <c r="I31" i="4"/>
  <c r="L31" i="4" s="1"/>
  <c r="J30" i="4"/>
  <c r="K30" i="4" s="1"/>
  <c r="I30" i="4"/>
  <c r="L30" i="4" s="1"/>
  <c r="K29" i="4"/>
  <c r="J29" i="4"/>
  <c r="I29" i="4"/>
  <c r="L29" i="4" s="1"/>
  <c r="J28" i="4"/>
  <c r="I28" i="4"/>
  <c r="L28" i="4" s="1"/>
  <c r="J27" i="4"/>
  <c r="I27" i="4"/>
  <c r="L27" i="4" s="1"/>
  <c r="J26" i="4"/>
  <c r="K26" i="4" s="1"/>
  <c r="I26" i="4"/>
  <c r="L26" i="4" s="1"/>
  <c r="J25" i="4"/>
  <c r="K25" i="4" s="1"/>
  <c r="I25" i="4"/>
  <c r="L25" i="4" s="1"/>
  <c r="J24" i="4"/>
  <c r="I24" i="4"/>
  <c r="L24" i="4" s="1"/>
  <c r="J23" i="4"/>
  <c r="I23" i="4"/>
  <c r="L23" i="4" s="1"/>
  <c r="J22" i="4"/>
  <c r="K22" i="4" s="1"/>
  <c r="I22" i="4"/>
  <c r="L22" i="4" s="1"/>
  <c r="K21" i="4"/>
  <c r="J21" i="4"/>
  <c r="I21" i="4"/>
  <c r="L21" i="4" s="1"/>
  <c r="J20" i="4"/>
  <c r="I20" i="4"/>
  <c r="L20" i="4" s="1"/>
  <c r="J19" i="4"/>
  <c r="I19" i="4"/>
  <c r="L19" i="4" s="1"/>
  <c r="J18" i="4"/>
  <c r="K18" i="4" s="1"/>
  <c r="I18" i="4"/>
  <c r="L18" i="4" s="1"/>
  <c r="I17" i="4"/>
  <c r="L17" i="4" s="1"/>
  <c r="I16" i="4"/>
  <c r="L16" i="4" s="1"/>
  <c r="I15" i="4"/>
  <c r="L15" i="4" s="1"/>
  <c r="I14" i="4"/>
  <c r="I13" i="4"/>
  <c r="L13" i="4" s="1"/>
  <c r="I12" i="4"/>
  <c r="L12" i="4" s="1"/>
  <c r="I11" i="4"/>
  <c r="L11" i="4" s="1"/>
  <c r="I10" i="4"/>
  <c r="L10" i="4" s="1"/>
  <c r="J17" i="4"/>
  <c r="J16" i="4"/>
  <c r="J15" i="4"/>
  <c r="L14" i="4"/>
  <c r="J14" i="4"/>
  <c r="J13" i="4"/>
  <c r="J12" i="4"/>
  <c r="J11" i="4"/>
  <c r="J10" i="4"/>
  <c r="L57" i="8" l="1"/>
  <c r="K12" i="4"/>
  <c r="K19" i="4"/>
  <c r="K24" i="4"/>
  <c r="K32" i="4"/>
  <c r="K40" i="4"/>
  <c r="K48" i="4"/>
  <c r="K56" i="4"/>
  <c r="K64" i="4"/>
  <c r="K11" i="6"/>
  <c r="K13" i="6"/>
  <c r="K15" i="6"/>
  <c r="K17" i="6"/>
  <c r="K19" i="6"/>
  <c r="K43" i="8"/>
  <c r="K20" i="4"/>
  <c r="K23" i="4"/>
  <c r="K28" i="4"/>
  <c r="K36" i="4"/>
  <c r="K44" i="4"/>
  <c r="K52" i="4"/>
  <c r="K60" i="4"/>
  <c r="K68" i="4"/>
  <c r="K10" i="6"/>
  <c r="K12" i="6"/>
  <c r="K14" i="6"/>
  <c r="K16" i="6"/>
  <c r="K18" i="6"/>
  <c r="K20" i="6"/>
  <c r="K41" i="4"/>
  <c r="K49" i="4"/>
  <c r="K57" i="4"/>
  <c r="K65" i="4"/>
  <c r="K11" i="7"/>
  <c r="K11" i="5"/>
  <c r="K51" i="8"/>
  <c r="K49" i="8"/>
  <c r="K45" i="8"/>
  <c r="K13" i="8"/>
  <c r="K11" i="8"/>
  <c r="K47" i="8"/>
  <c r="K41" i="8"/>
  <c r="K39" i="8"/>
  <c r="K37" i="8"/>
  <c r="K33" i="8"/>
  <c r="K23" i="8"/>
  <c r="K21" i="8"/>
  <c r="K35" i="8"/>
  <c r="K27" i="8"/>
  <c r="K25" i="8"/>
  <c r="K19" i="8"/>
  <c r="K17" i="8"/>
  <c r="K15" i="8"/>
  <c r="K12" i="8"/>
  <c r="K16" i="8"/>
  <c r="K20" i="8"/>
  <c r="K24" i="8"/>
  <c r="K28" i="8"/>
  <c r="K32" i="8"/>
  <c r="K36" i="8"/>
  <c r="K40" i="8"/>
  <c r="K44" i="8"/>
  <c r="K48" i="8"/>
  <c r="K52" i="8"/>
  <c r="K56" i="8"/>
  <c r="K10" i="8"/>
  <c r="K14" i="8"/>
  <c r="K18" i="8"/>
  <c r="K22" i="8"/>
  <c r="K26" i="8"/>
  <c r="K30" i="8"/>
  <c r="K34" i="8"/>
  <c r="K38" i="8"/>
  <c r="K42" i="8"/>
  <c r="K46" i="8"/>
  <c r="K50" i="8"/>
  <c r="K54" i="8"/>
  <c r="L69" i="4"/>
  <c r="K27" i="4"/>
  <c r="K31" i="4"/>
  <c r="K35" i="4"/>
  <c r="K39" i="4"/>
  <c r="K43" i="4"/>
  <c r="K47" i="4"/>
  <c r="K51" i="4"/>
  <c r="K55" i="4"/>
  <c r="K59" i="4"/>
  <c r="K63" i="4"/>
  <c r="K67" i="4"/>
  <c r="K16" i="4"/>
  <c r="K12" i="7"/>
  <c r="K13" i="7"/>
  <c r="K10" i="7"/>
  <c r="K14" i="7"/>
  <c r="K13" i="4"/>
  <c r="K15" i="4"/>
  <c r="K17" i="4"/>
  <c r="K11" i="4"/>
  <c r="K14" i="4"/>
  <c r="K10" i="4"/>
</calcChain>
</file>

<file path=xl/sharedStrings.xml><?xml version="1.0" encoding="utf-8"?>
<sst xmlns="http://schemas.openxmlformats.org/spreadsheetml/2006/main" count="863" uniqueCount="221">
  <si>
    <t>Обоснование начальной (максимальной) цены контракта</t>
  </si>
  <si>
    <t>Характеристики объекта закупки</t>
  </si>
  <si>
    <t>указано в техническом задании</t>
  </si>
  <si>
    <t>Используемый метод определения НМЦК с обоснованием:</t>
  </si>
  <si>
    <t>Метод сопостовимых рыночных цен (в соответствии с приказом МЭР РФ от  02.10.2013 №567)</t>
  </si>
  <si>
    <t>Расчет НМЦК</t>
  </si>
  <si>
    <t>№</t>
  </si>
  <si>
    <t>Наименование товара, услуги (работы)</t>
  </si>
  <si>
    <t>Ед. изм.</t>
  </si>
  <si>
    <t>Кол-во</t>
  </si>
  <si>
    <t>Средняя цена с НДС в руб.</t>
  </si>
  <si>
    <t>Среднее квадратичное отклонение</t>
  </si>
  <si>
    <t>Коэффициент вариации (%)</t>
  </si>
  <si>
    <t>НМЦК</t>
  </si>
  <si>
    <t>Дата поготовки обоснования НМЦК:</t>
  </si>
  <si>
    <t>Согласовано:</t>
  </si>
  <si>
    <t>Генеральный директор__________________ Кадыров Р.З.</t>
  </si>
  <si>
    <t>Работник контрактной службы:</t>
  </si>
  <si>
    <t>Экономист                                                   ___________________ Старцева Н. Н.</t>
  </si>
  <si>
    <t>Главный бухгалтер                                  __________________  Каусарова М. Я.</t>
  </si>
  <si>
    <t>ИТОГО:</t>
  </si>
  <si>
    <t>шт.</t>
  </si>
  <si>
    <t>м</t>
  </si>
  <si>
    <t>Поставка реактивов и расходных материалов для биохимии, иммунохимии и проточной цитофлуометрии на 2021 год</t>
  </si>
  <si>
    <t>Цена за единицу, руб.</t>
  </si>
  <si>
    <t>Поставка расходного материала для стомотологии</t>
  </si>
  <si>
    <t xml:space="preserve">Сеалапекс/Sealapex силер база 12 гр катализатор 18 гр 18432 (Материал стомат. Sealapex для постоянной обтурации корневых каналов) </t>
  </si>
  <si>
    <t>упак.</t>
  </si>
  <si>
    <t>ИП Голтелов А.А.</t>
  </si>
  <si>
    <t>ООО "Интернет-Медицина"</t>
  </si>
  <si>
    <t>ИП Вязовцев С.А.</t>
  </si>
  <si>
    <t>Код ОКПД 2</t>
  </si>
  <si>
    <t>32.50.50.190</t>
  </si>
  <si>
    <t xml:space="preserve">Микроаппликаторы Clean+Safe 100 шт fine (Микроаппликатор стомотологический Clea+Safe одноразовый Fine) </t>
  </si>
  <si>
    <t>К-файлы/K-Files 010/25мм 6шт Pro-Endo P63025010 (Про-Эндо Кфайлы/Pro-Endo K-Files, фасованные в кассетах по 6 шт.; длина (length) : 25мм; размеры (size):10)</t>
  </si>
  <si>
    <t>К-файлы/K-Files 015/25мм 6шт Pro-Endo P63025015 (Про-Эндо Кфайлы/Pro-Endo K-Files, фасованные в кассетах по 6 шт.; длина (length) : 25мм; размеры (size):15)</t>
  </si>
  <si>
    <t>К-файлы/K-Files 020/25мм 6шт Pro-Endo P63025020 (Про-Эндо Кфайлы/Pro-Endo K-Files, фасованные в кассетах по 6 шт.; длина (length) : 25мм; размеры (size): 20)</t>
  </si>
  <si>
    <t>К-файлы/K-Files 025/25мм 6шт Pro-Endo P63025025 (Про-Эндо Кфайлы/Pro-Endo K-Files, фасованные в кассетах по 6 шт.; длина (length) : 25мм; размеры (size): 25)</t>
  </si>
  <si>
    <t>К-файлы/K-Files 030/25мм 6шт Pro-Endo P63025030 (Про-Эндо Кфайлы/Pro-Endo K-Files, фасованные в кассетах по 6 шт.; длина (length) : 25мм; размеры (size): 30)</t>
  </si>
  <si>
    <t>К-файлы/K-Files 035/25мм 6шт Pro-Endo P63025035 (Про-Эндо Кфайлы/Pro-Endo K-Files, фасованные в кассетах по 6 шт.; длина (length) : 25мм; размеры (size): 35)</t>
  </si>
  <si>
    <t>Н-файлы/Н-Files 010/25мм 6шт Pro-Endo P73025010 (Про-Эндо Хедстрем Файлы/Pro-Endo Н-Files, фасованные в кассетах по 6 шт.; длина (length) : 25мм; размеры (size): 10)</t>
  </si>
  <si>
    <t>Н-файлы/Н-Files 015/25мм 6шт Pro-Endo P73025015 (Про-Эндо Хедстрем Файлы/Pro-Endo Н-Files, фасованные в кассетах по 6 шт.; длина (length) : 25мм; размеры (size): 15)</t>
  </si>
  <si>
    <t>Н-файлы/Н-Files 020/25мм 6шт Pro-Endo P73025020 (Про-Эндо Хедстрем Файлы/Pro-Endo Н-Files, фасованные в кассетах по 6 шт.; длина (length) : 25мм; размеры (size): 20)</t>
  </si>
  <si>
    <t>Н-файлы/Н-Files 025/25мм 6шт Pro-Endo P73025025 (Про-Эндо Хедстрем Файлы/Pro-Endo Н-Files, фасованные в кассетах по 6 шт.; длина (length) : 25мм; размеры (size): 25)</t>
  </si>
  <si>
    <t>Н-файлы/Н-Files 030/25мм 6шт Pro-Endo P73025030 (Про-Эндо Хедстрем Файлы/Pro-Endo Н-Files, фасованные в кассетах по 6 шт.; длина (length) : 25мм; размеры (size): 30)</t>
  </si>
  <si>
    <t>Н-файлы/Н-Files 035/25мм 6шт Pro-Endo P73025035 (Про-Эндо Хедстрем Файлы/Pro-Endo Н-Files, фасованные в кассетах по 6 шт.; длина (length) : 25мм; размеры (size): 35)</t>
  </si>
  <si>
    <t>Инструмент стоматологический эндодонтический для обтурации: Lentulo в упаковках (одного размера) по 4 шт.: -Каналонаполнитель для углового наконечника Lentulo №1/25, Maillefer Instruments Holding Sarl</t>
  </si>
  <si>
    <t>Инструменты эндодонтические Протейпер Некст (Protaper Next) фасованные в блистерах по 3 шт/уп, размер Х1, с одной желтой насечкой, L=25mm, Maillefer Instruments Holding Sarl</t>
  </si>
  <si>
    <t>Инструменты эндодонтические Протейпер Некст (Protaper Next) фасованные в блистерах по 3 шт/уп, размер Х2, с одной красной насечкой, L=25mm, Maillefer Instruments Holding Sarl</t>
  </si>
  <si>
    <t>Материал стоматологический пломбировочный адгезивный OptiBond Solo Plus, 5 мл, Kerr Italia S.r.L.</t>
  </si>
  <si>
    <t>Штифты внутриканальные и инструмент для подготовки зубного канала: -Штифты титановые №1 (008S) 25 шт/уп. швкт-1,76-8,25, Форма ООО</t>
  </si>
  <si>
    <t>Штифты внутриканальные и инструмент для подготовки зубного канала: -Штифты титановые конические №2 (108S) 25 шт/уп. швкт-1,70-9,50, Форма ООО</t>
  </si>
  <si>
    <t>Цемент традиционный стеклоиономерный химического отверждения, обладающий химической адгезией к дентину и эмали. Цемион универ. цв. А2, ЗАО "Оэз "ВладМиВа", Россия, ВладМиВа ОЭЗ АО</t>
  </si>
  <si>
    <t>Слюноотсосы+наконечники 100шт бесцветные (Слюноотсос стоматологический одноразовый, со съемным наконечником)</t>
  </si>
  <si>
    <t>Дентин-паста без отдушки 50г, ВладМиВа, Россия, ВладМиВа ОЭЗ АО</t>
  </si>
  <si>
    <t>Валики ватные (2000 шт (4 блока х 500 шт в полиэтилене) нестер., размер М 38х10мм SENSE Россия</t>
  </si>
  <si>
    <t>Комплект изделий стоматологический для глубокого фторирования эма-ли и дентина с целью профилактики и лечения кариеса, герметизации фиссур и снижения чувствительности дентина "Глуфторэд", 10 мл+10 мл., ВладМиВа ОЭЗ АО</t>
  </si>
  <si>
    <t>Штифты гуттаперчевые №10, 120шт., Dispodent (Штифты эндоканальные гуттаперчевые "Dispodent". Размер 10, конусность стандартная 02 (в упаковках по 120 шт.))</t>
  </si>
  <si>
    <t>Штифты гуттаперчевые №15, 120шт., Dispodent (Штифты эндоканальные гуттаперчевые "Dispodent". Размер 15, конусность стандартная 02 (в упаковках по 120 шт.))</t>
  </si>
  <si>
    <t>Штифты гуттаперчевые №20, 120шт., Dispodent (Штифты эндоканальные гуттаперчевые "Dispodent". Размер 20, конусность стандартная 02 (в упаковках по 120 шт.))</t>
  </si>
  <si>
    <t>Штифты гуттаперчевые №25, 120шт., Dispodent (Штифты эндоканальные гуттаперчевые "Dispodent". Размер 25, конусность стандартная 02 (в упаковках по 120 шт.))</t>
  </si>
  <si>
    <t>Штифты гуттаперчевые №30, 120шт., Dispodent (Штифты эндоканальные гуттаперчевые "Dispodent". Размер 30, конусность стандартная 02 (в упаковках по 120 шт.))</t>
  </si>
  <si>
    <t>Штифты гуттаперчевые №35, 120шт., Dispodent (Штифты эндоканальные гуттаперчевые "Dispodent". Размер 35, конусность стандартная 02 (в упаковках по 120 шт.))</t>
  </si>
  <si>
    <t>Штифты гуттаперчевые эндокан. (Кон 04) №15, 60 шт. DISPODENT</t>
  </si>
  <si>
    <t>Штифты гуттаперчевые эндокан. (Кон 04) №20, 60 шт. DISPODENT</t>
  </si>
  <si>
    <t>Штифты гуттаперчевые эндокан. (Кон 04) №25, 60 шт. DISPODENT</t>
  </si>
  <si>
    <t>Штифты гуттаперчевые эндокан. (Кон 04) №35, 60 шт. DISPODENT</t>
  </si>
  <si>
    <t>Геркулайт XRV Ультра Интро набор / Herculite XRV Ultra Intro Kit шприц 4гр х 6 шт 33858 (Набор Herculite XRV Ultra Intro Kit)</t>
  </si>
  <si>
    <t>Гармонайз набор / Harmonize Intro Kit шприц 4 гр х 4шт 36633 (Материал стомат. наногибридный универсальный композитный Harmonize Intro Kit Syringe)</t>
  </si>
  <si>
    <t>Гель для протравления дентина и эмали "Травекс-37", 3шт/упак, Омега-Дент НКФ ООО</t>
  </si>
  <si>
    <t>Материал стоматологический пломбировочный Revolution Formula 2, A2, 4x1г, Kerr, Италия, Kerr Italia S.r.L.</t>
  </si>
  <si>
    <t>Материал стоматологический пломбировочный Revolution Formula 2, A3, 4x1г, Kerr, Италия</t>
  </si>
  <si>
    <t>КРЕЗОТИН жидкость №1 для антисепт обработки корневых каналов 15мл (Комлект стомат. для антисептической обработки и пломбирования корневых каналов зубов жидкость №1)</t>
  </si>
  <si>
    <t xml:space="preserve">Пульпоэкстракторы ПЭ-"КМИЗ" следующих длин: 30мм, с насаженной ручкой КМИЗ, Россия, КМИЗ ОАО </t>
  </si>
  <si>
    <t>Боры стоматологические с алмазными головками "РосБел" для турбинного наконечника: Бор алмазный для турбинного наконечника шар Владмива (диаметр 1,5мм, длина 19 мм, красный (856.314.001.016)), ВладМиВа ОЭЗ АО</t>
  </si>
  <si>
    <t>Боры стоматологические с алмазными головками "РосБел" для турбинного наконечника: Бор алмазный для турбинного наконечника шар Владмива (диаметр 1,4мм, длина 21 мм, синий (866.315.001.014)), ВладМиВа ОЭЗ АО</t>
  </si>
  <si>
    <t>Штифты бумажные асор.эндокан. (Конт 04) №15, 100 шт. DISPODENT</t>
  </si>
  <si>
    <t>Штифты бумажные асор.эндокан. (Конт 04) №20, 100 шт. DISPODENT</t>
  </si>
  <si>
    <t>Штифты бумажные асор.эндокан. (Конт 04) №25, 100 шт. DISPODENT</t>
  </si>
  <si>
    <t xml:space="preserve">Материал-паста безмышьяковистая для девитализации пульпы зуба "Девит-С" 3 г., ВладМиВа ОЭЗ АО </t>
  </si>
  <si>
    <t>Полоски матричные стальные Steel Matrices 0,03мм/5мм/3м в упаковке дозаторе 399А (Матричные полоски Hawe Streel Matrix Band)</t>
  </si>
  <si>
    <t>Матрицы Striproll из полиэстера 0,05мм/10мм/15м в упаковке-дозаторе 687 (Матрицы стомат. Striproll)</t>
  </si>
  <si>
    <t>Набор матриц и приспособлений стоматологических для моделирования пломб "ТОР ВМ" по ТУ 9391-006-49962851-2005-матрицы металлические контурные и плоские, перфорированные и не перфорированные (отдельные и в рулонах) 1.390 металлические в рулоне 6мм х 3м, 35мкм, ТОР ВМ, Россия, ТОР ВМ ООО</t>
  </si>
  <si>
    <t>Матрицы 1.240 лавсановые сепарационные в рулоне ширина 8 мм, длина 10 м, ТОР ВМ, Россия, ТОР ВМ ООО</t>
  </si>
  <si>
    <t>Матрицы метал.замковые малые (ТОР) 1.301</t>
  </si>
  <si>
    <t>Матрицы метал.замковые средние (ТОР) 1.302</t>
  </si>
  <si>
    <t>Матрицы метал.замковые большие (ТОР) 1.303</t>
  </si>
  <si>
    <t>Набор матриц и приспособлений стоматологических для моделирования пломб: матрицы металлические контурные замковые (средние) 12шт/уп., ТОР ВМ ООО</t>
  </si>
  <si>
    <t>Набор матриц и приспособлений стоматологических для моделирования пломб: матрицы металлические контурные с фиксирующим устройством (малые) 50мкм, 12 шт/уп., 1,311 форма 1,ТОР ВМ ООО</t>
  </si>
  <si>
    <t>Фиксатор 1.003 замыкающий малый - матрицедержатель пружинный, (1 шт.) (ТОР ВМ)</t>
  </si>
  <si>
    <t>Шприц эндодонтический, с иглой для промыв.корневых каналов р-ром гипохлорита натрия, 10 шт./у., Омега-Дент НКФ ООО</t>
  </si>
  <si>
    <t>штука</t>
  </si>
  <si>
    <t xml:space="preserve"> </t>
  </si>
  <si>
    <t>шт</t>
  </si>
  <si>
    <t>ООО "Лабприбор"</t>
  </si>
  <si>
    <t>ООО "Клинические Лабораторные Автоматизированные Системы"</t>
  </si>
  <si>
    <t>ООО "Синтако"</t>
  </si>
  <si>
    <t>S-Monovette с активатором свертывания. 4.9 мл (90 х 13 мм), этикетка. В уп./50 шт.</t>
  </si>
  <si>
    <t>S-Monovette с натрий гепарином. 7.5 мл (92 х 15 мм), этикетка. В уп./50 шт.</t>
  </si>
  <si>
    <t>32.50.50</t>
  </si>
  <si>
    <t>S-Monovette с КЗЭДТА. 3.4 мл (65 х 13 мм), этикетка. В уп./50 шт.</t>
  </si>
  <si>
    <t>S-Monovette с КЗЭДТА. 2.6 мл (65 х 13 мм), этикетка. В уп./50 шт.</t>
  </si>
  <si>
    <t>S-Monovette с цитратом натрия. 2.9 мл (65 х 13 мм), этикетка. В уп./50 шт.</t>
  </si>
  <si>
    <t>Microvette с К3ЭДТА. РР, 200 µl. В уп./100 шт.</t>
  </si>
  <si>
    <t>Multivette с активатором свертывания. РР, 600 µl. В уп./100 шт.</t>
  </si>
  <si>
    <t>Multivette с К3ЭДТА. РР, 600 µl. В уп./100 шт.</t>
  </si>
  <si>
    <t>Атравматический ланцет "Экстра". Игла 18 G. В уп./200 шт.</t>
  </si>
  <si>
    <t>Пробирки. Для цитометров FACSAria, FACSCanto, FACSCalibur. 5 мл, 75х12мм, PS. В уп./500 шт.</t>
  </si>
  <si>
    <t>Атравматический ланцет "Супер". Лезвие 1.50 мм. В уп./200 шт.</t>
  </si>
  <si>
    <t>32.50.13</t>
  </si>
  <si>
    <t>Иглы трубчатые S-Monovette®. 21 G x 1 1/2". В уп./100 шт.</t>
  </si>
  <si>
    <t>Иглы трубчатые Multifly®. 0.8х19мм, 21 G x 3/4", с адаптером. Короткий выход - 80мм. В уп./120 шт.</t>
  </si>
  <si>
    <t>Иглы трубчатые Multifly®. 0.6х19мм, 23 G x 3/4", с адаптером. Короткий выход - 80мм. В уп./120 шт.</t>
  </si>
  <si>
    <t>Переходники к иглам трубчатым S-Monovette® и Multifly®. Адаптеры с мембраной, стерильные, инд.уп. В уп./100 шт.</t>
  </si>
  <si>
    <t>Иглы трубчатые Multifly®. 0.8х19мм, 21 G x 3/4". В уп./40 шт.</t>
  </si>
  <si>
    <t>Коньюгаты антител CD45/CD14-FITC/PE (IgG1/IgG2a, 1мл/50 тестов)</t>
  </si>
  <si>
    <t>21.20.23</t>
  </si>
  <si>
    <t>ООО "СмартЛаб"</t>
  </si>
  <si>
    <t>Коньюгаты антител CD3/CD19 FITC/PE (50 тестов) CE</t>
  </si>
  <si>
    <t>Коньюгаты антител CD3/CD16+CD56 FITC/PE (50 тестов) CE</t>
  </si>
  <si>
    <t xml:space="preserve"> Коньюгаты антител CD4 c FITC</t>
  </si>
  <si>
    <t>Коньюгаты антител CD23 c FITC</t>
  </si>
  <si>
    <t>Коньюгаты антител HLA-DR c PE (HLA-DR-PE)</t>
  </si>
  <si>
    <t>Коньюгаты антител CD19 c FITC</t>
  </si>
  <si>
    <t>Изотипический контроль IgG1/IgG1-FITC/PE (1мл/50 тестов)</t>
  </si>
  <si>
    <t>Коньюгаты антител CD3/CD4 c FITC/PE (CD3-FITC/CD4-PE)</t>
  </si>
  <si>
    <t>Коньюгаты антител CD3/CD8-FITC/PE (IgG1/IgG1, 1мл/50 тестов)</t>
  </si>
  <si>
    <t>Коньюгаты антител CD25 c PE</t>
  </si>
  <si>
    <t>Коньюгаты антител CD5 c PE</t>
  </si>
  <si>
    <t>Коньюгаты антител CD8 c FITC</t>
  </si>
  <si>
    <t>Коньюгаты антител CD38 c PE</t>
  </si>
  <si>
    <t>Коньюгаты антител HLAB27/HLA-B7-FITC/PE</t>
  </si>
  <si>
    <t>Гормон тиреотропный (реагент для определения)(2х100 тестов)</t>
  </si>
  <si>
    <t>Т4 свободный (реагент для определения) (2х50 тестов)</t>
  </si>
  <si>
    <t>Антитела к тиреоидной пероксидазе (реагент для определения) (2х50 тестов)</t>
  </si>
  <si>
    <t>Антитела к тиреоглобулину (реагент для определения) (2х50 тестов)</t>
  </si>
  <si>
    <t>Тестостерон (реагент для определения) (2х50 тестов)</t>
  </si>
  <si>
    <t>Поверхностный антиген вируса гепатита В (реагент для определения) (2х50 тестов)</t>
  </si>
  <si>
    <t>Простатический специфический антиген (реагент для определения) (2х50 тестов)</t>
  </si>
  <si>
    <t>Субстрат (4X130 мл)</t>
  </si>
  <si>
    <t>ПРОМЫВАЮЩИЙ БУФЕР (4х1950 мл)</t>
  </si>
  <si>
    <t>Раствор для проверки системы (6x4 мл)</t>
  </si>
  <si>
    <t>Чашечки для образцов 2,0мл/13мм, (1000 шт)</t>
  </si>
  <si>
    <t>ACCESS ВИЧ комбо (2х50 тестов, реагент для определения)</t>
  </si>
  <si>
    <t>Антитела к вирусу гепатита С (реагент для определения) (2х50тестов)</t>
  </si>
  <si>
    <t>Щелочная фосфатаза (ALP), 4Х12мл + 4Х12мл</t>
  </si>
  <si>
    <t>Альфа-амилаза (α-AMYLASE), 4х40мл, реагент для определения</t>
  </si>
  <si>
    <t>Реактив на креатинин</t>
  </si>
  <si>
    <t>Реактив на прямой билирубин</t>
  </si>
  <si>
    <t>Реактив на глюкозу</t>
  </si>
  <si>
    <t>Магний, реагент для определения (4 по 40 мл)</t>
  </si>
  <si>
    <t>Реактив на общий билирубин</t>
  </si>
  <si>
    <t>Реактив на аланинаминотрансферазу (АЛТ)</t>
  </si>
  <si>
    <t>Реактив на аспартатаминотрансферазу</t>
  </si>
  <si>
    <t>Реактив на общий белок</t>
  </si>
  <si>
    <t>Реактив на мочевину</t>
  </si>
  <si>
    <t>Мочевая кислота (URIC ACID),4X12мл + 4Х5мл, реагент для определения</t>
  </si>
  <si>
    <t>Реактив на С-реактивный белок (латекс)</t>
  </si>
  <si>
    <t>Реактив на липопротеины высокой плотности</t>
  </si>
  <si>
    <t>Реактив на липопротеин низкой плотности</t>
  </si>
  <si>
    <t>Реактив на ревматоидный фактор латекс (латекс)</t>
  </si>
  <si>
    <t>Буферный раствор (ISE)</t>
  </si>
  <si>
    <t>Средний стандарт (ISE)</t>
  </si>
  <si>
    <t>Референсный раствор (ISE)</t>
  </si>
  <si>
    <t xml:space="preserve">          </t>
  </si>
  <si>
    <t>ИП Вильданова Е.Н.</t>
  </si>
  <si>
    <t>ООО "Уралэнерго-Башкирия"</t>
  </si>
  <si>
    <t>ООО "БашПромТехника"</t>
  </si>
  <si>
    <t>Гофрированная труба легкая с протяжкой</t>
  </si>
  <si>
    <t>25.21</t>
  </si>
  <si>
    <t>Держатель с защелкой 25мм</t>
  </si>
  <si>
    <t>25.94</t>
  </si>
  <si>
    <t>Уголок лат.1/2 г/г</t>
  </si>
  <si>
    <t>ООО "КОРС"</t>
  </si>
  <si>
    <t>ООО "ДОМТОРГ"</t>
  </si>
  <si>
    <t>ООО "СТРОЙСНАБ"</t>
  </si>
  <si>
    <t>Манжета переходная для сифона 25х50</t>
  </si>
  <si>
    <t xml:space="preserve">Шланг сливной 150 см для стиральной машинки </t>
  </si>
  <si>
    <t>Ниппель латунный 1/2х3/4 ш/ш</t>
  </si>
  <si>
    <t>Воздуховод стальной нерж. Компакт 120 (2 метр)</t>
  </si>
  <si>
    <t>Хомут нерж. 120 Нз 0,5мм д/дымохода</t>
  </si>
  <si>
    <t>Заглушка нержавеющая 200 Нз 0,5мм ВН</t>
  </si>
  <si>
    <t>Колено оцин. 4-х секц. (отвод) 90х200 Оц 0,5 д/дымоход</t>
  </si>
  <si>
    <t>25.99</t>
  </si>
  <si>
    <t>Обратный клапан КОМ 200</t>
  </si>
  <si>
    <t>ПМ-200 ц Соединитель d=200мм Цинк</t>
  </si>
  <si>
    <t xml:space="preserve">Хомут Х 200Ц </t>
  </si>
  <si>
    <t>Эмаль серебристая 0,8кг Церта, термостойкая, до 700С</t>
  </si>
  <si>
    <t>20.30</t>
  </si>
  <si>
    <t>Удлинитель S1/2Fх1/2М-100</t>
  </si>
  <si>
    <t xml:space="preserve">Поставка муфты </t>
  </si>
  <si>
    <t>Муфта комб.н/р с нерж. D20х1/2М-Т FRUD (20/220)</t>
  </si>
  <si>
    <t>ППРС (полипропилен)Муфта комб. в/р D20х1/2, Valfex (30/150)</t>
  </si>
  <si>
    <t>Муфта полипропиленовая 20мм</t>
  </si>
  <si>
    <t>Поставка угольника</t>
  </si>
  <si>
    <t>Угольник 90 полипропиленовый 20мм</t>
  </si>
  <si>
    <t>Шпилька резьбовая 8х1000 оцинк.</t>
  </si>
  <si>
    <t>Анкер забиваемый, М8х10х30</t>
  </si>
  <si>
    <t>28.14.12.110</t>
  </si>
  <si>
    <t>Поставка комплектующих для сантехники</t>
  </si>
  <si>
    <t>Поставка хоз.товаров</t>
  </si>
  <si>
    <t xml:space="preserve">ИТОГО: </t>
  </si>
  <si>
    <t>22.21</t>
  </si>
  <si>
    <t>Изготовление и монтаж плакатов</t>
  </si>
  <si>
    <t>18.12</t>
  </si>
  <si>
    <t>Изготовление и монтаж световой вывески 4х1м</t>
  </si>
  <si>
    <t>Изготовление и установка панно (дверь)</t>
  </si>
  <si>
    <t>Изготовление и монтаж таблички на стену (зона ресепшн)</t>
  </si>
  <si>
    <t>Изготовление и монтаж таблички ПВХ 3мм на ресепшн - светодиодная подсветка под столешницей</t>
  </si>
  <si>
    <t>Печать и монтаж плакатов на постерной бумаге</t>
  </si>
  <si>
    <t>ИП Киреев С.Б.</t>
  </si>
  <si>
    <t>ООО "ПК "Брендбук"</t>
  </si>
  <si>
    <t>ИП Иванов А.Б.</t>
  </si>
  <si>
    <t xml:space="preserve">                  </t>
  </si>
  <si>
    <t>18.13</t>
  </si>
  <si>
    <t>43.29</t>
  </si>
  <si>
    <t>Изготовление, поставка табличек</t>
  </si>
  <si>
    <t>Изготовление, поставка световой вывески</t>
  </si>
  <si>
    <t>Поставка контактных линз</t>
  </si>
  <si>
    <t>Линза контактная жесткая газопроницаемая ОК для ортокератологии "Доктор Линз"</t>
  </si>
  <si>
    <t>32.50.41.110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</si>
</sst>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0" xfId="0" applyBorder="1" applyAlignment="1">
      <alignment horizontal="left" vertical="center" wrapText="1"/>
    </xf>
    <xf numFmtId="0" fontId="0" fillId="0" borderId="0" xfId="0" applyBorder="1"/>
    <xf numFmtId="2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10" xfId="0" applyNumberFormat="1" applyBorder="1" applyAlignment="1">
      <alignment horizontal="center" vertical="center"/>
    </xf>
    <xf numFmtId="2" fontId="4" fillId="0" borderId="10" xfId="0" applyNumberFormat="1" applyFont="1" applyBorder="1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2" fontId="0" fillId="0" borderId="0" xfId="0" applyNumberForma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2" fontId="0" fillId="0" borderId="13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2" fontId="0" fillId="0" borderId="10" xfId="0" applyNumberFormat="1" applyBorder="1"/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activeCell="A11" sqref="A11:XFD11"/>
    </sheetView>
  </sheetViews>
  <sheetFormatPr defaultRowHeight="15" x14ac:dyDescent="0.25"/>
  <cols>
    <col min="1" max="1" width="5.7109375" customWidth="1"/>
    <col min="2" max="2" width="21.5703125" customWidth="1"/>
    <col min="3" max="3" width="8.5703125" customWidth="1"/>
    <col min="6" max="9" width="9.5703125" bestFit="1" customWidth="1"/>
    <col min="10" max="10" width="9.28515625" bestFit="1" customWidth="1"/>
    <col min="11" max="11" width="9.140625" customWidth="1"/>
    <col min="12" max="12" width="11.28515625" customWidth="1"/>
  </cols>
  <sheetData>
    <row r="2" spans="1:13" ht="18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3" ht="18" x14ac:dyDescent="0.25">
      <c r="A3" s="40" t="s">
        <v>203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5" spans="1:13" x14ac:dyDescent="0.25">
      <c r="A5" s="42" t="s">
        <v>1</v>
      </c>
      <c r="B5" s="43"/>
      <c r="C5" s="42" t="s">
        <v>2</v>
      </c>
      <c r="D5" s="49"/>
      <c r="E5" s="49"/>
      <c r="F5" s="49"/>
      <c r="G5" s="49"/>
      <c r="H5" s="49"/>
      <c r="I5" s="49"/>
      <c r="J5" s="49"/>
      <c r="K5" s="49"/>
      <c r="L5" s="43"/>
    </row>
    <row r="6" spans="1:13" x14ac:dyDescent="0.25">
      <c r="A6" s="44" t="s">
        <v>3</v>
      </c>
      <c r="B6" s="45"/>
      <c r="C6" s="50" t="s">
        <v>4</v>
      </c>
      <c r="D6" s="51"/>
      <c r="E6" s="51"/>
      <c r="F6" s="51"/>
      <c r="G6" s="51"/>
      <c r="H6" s="51"/>
      <c r="I6" s="51"/>
      <c r="J6" s="51"/>
      <c r="K6" s="51"/>
      <c r="L6" s="52"/>
    </row>
    <row r="7" spans="1:13" x14ac:dyDescent="0.25">
      <c r="A7" s="46"/>
      <c r="B7" s="47"/>
      <c r="C7" s="53"/>
      <c r="D7" s="54"/>
      <c r="E7" s="54"/>
      <c r="F7" s="54"/>
      <c r="G7" s="54"/>
      <c r="H7" s="54"/>
      <c r="I7" s="54"/>
      <c r="J7" s="54"/>
      <c r="K7" s="54"/>
      <c r="L7" s="55"/>
    </row>
    <row r="8" spans="1:13" ht="18" x14ac:dyDescent="0.25">
      <c r="A8" s="48" t="s">
        <v>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3" x14ac:dyDescent="0.25">
      <c r="A9" s="56" t="s">
        <v>6</v>
      </c>
      <c r="B9" s="57" t="s">
        <v>7</v>
      </c>
      <c r="C9" s="57" t="s">
        <v>31</v>
      </c>
      <c r="D9" s="63" t="s">
        <v>8</v>
      </c>
      <c r="E9" s="56" t="s">
        <v>9</v>
      </c>
      <c r="F9" s="59" t="s">
        <v>24</v>
      </c>
      <c r="G9" s="60"/>
      <c r="H9" s="61"/>
      <c r="I9" s="63" t="s">
        <v>10</v>
      </c>
      <c r="J9" s="63" t="s">
        <v>11</v>
      </c>
      <c r="K9" s="63" t="s">
        <v>12</v>
      </c>
      <c r="L9" s="56" t="s">
        <v>13</v>
      </c>
    </row>
    <row r="10" spans="1:13" ht="45" x14ac:dyDescent="0.25">
      <c r="A10" s="56"/>
      <c r="B10" s="58"/>
      <c r="C10" s="58"/>
      <c r="D10" s="63"/>
      <c r="E10" s="56"/>
      <c r="F10" s="32" t="s">
        <v>210</v>
      </c>
      <c r="G10" s="32" t="s">
        <v>211</v>
      </c>
      <c r="H10" s="32" t="s">
        <v>212</v>
      </c>
      <c r="I10" s="63"/>
      <c r="J10" s="63"/>
      <c r="K10" s="63"/>
      <c r="L10" s="56"/>
    </row>
    <row r="11" spans="1:13" ht="48" customHeight="1" x14ac:dyDescent="0.25">
      <c r="A11" s="22">
        <v>1</v>
      </c>
      <c r="B11" s="1" t="s">
        <v>205</v>
      </c>
      <c r="C11" s="27" t="s">
        <v>204</v>
      </c>
      <c r="D11" s="25" t="s">
        <v>21</v>
      </c>
      <c r="E11" s="22">
        <v>1</v>
      </c>
      <c r="F11" s="3">
        <v>54300</v>
      </c>
      <c r="G11" s="3">
        <v>55011</v>
      </c>
      <c r="H11" s="3">
        <v>59400</v>
      </c>
      <c r="I11" s="5">
        <f>AVERAGE(F11:H11)</f>
        <v>56237</v>
      </c>
      <c r="J11" s="5">
        <f t="shared" ref="J11" si="0">STDEV(F11:H11)</f>
        <v>2762.2105278200647</v>
      </c>
      <c r="K11" s="5">
        <f t="shared" ref="K11" si="1">J11/I11*100</f>
        <v>4.9117316496613705</v>
      </c>
      <c r="L11" s="6">
        <f t="shared" ref="L11" si="2">ROUND((I11*E11),2)</f>
        <v>56237</v>
      </c>
    </row>
    <row r="12" spans="1:13" ht="45" x14ac:dyDescent="0.25">
      <c r="A12" s="24">
        <v>2</v>
      </c>
      <c r="B12" s="1" t="s">
        <v>206</v>
      </c>
      <c r="C12" s="27" t="s">
        <v>204</v>
      </c>
      <c r="D12" s="32" t="s">
        <v>21</v>
      </c>
      <c r="E12" s="31">
        <v>1</v>
      </c>
      <c r="F12" s="3">
        <v>2390</v>
      </c>
      <c r="G12" s="3">
        <v>3190</v>
      </c>
      <c r="H12" s="3">
        <v>2970</v>
      </c>
      <c r="I12" s="5">
        <f>AVERAGE(F12:H12)</f>
        <v>2850</v>
      </c>
      <c r="J12" s="5">
        <f t="shared" ref="J12" si="3">STDEV(F12:H12)</f>
        <v>413.27956639543652</v>
      </c>
      <c r="K12" s="5">
        <f t="shared" ref="K12" si="4">J12/I12*100</f>
        <v>14.501037417383738</v>
      </c>
      <c r="L12" s="6">
        <f t="shared" ref="L12" si="5">ROUND((I12*E12),2)</f>
        <v>2850</v>
      </c>
    </row>
    <row r="13" spans="1:13" ht="30" customHeight="1" x14ac:dyDescent="0.25">
      <c r="A13" s="4">
        <v>3</v>
      </c>
      <c r="B13" s="9" t="s">
        <v>207</v>
      </c>
      <c r="C13" s="27" t="s">
        <v>204</v>
      </c>
      <c r="D13" s="32" t="s">
        <v>21</v>
      </c>
      <c r="E13" s="31">
        <v>1</v>
      </c>
      <c r="F13" s="3">
        <v>1890</v>
      </c>
      <c r="G13" s="3">
        <v>2060</v>
      </c>
      <c r="H13" s="3">
        <v>2495</v>
      </c>
      <c r="I13" s="5">
        <f>AVERAGE(F13:H13)</f>
        <v>2148.3333333333335</v>
      </c>
      <c r="J13" s="5">
        <f>STDEV(F13:H13)</f>
        <v>312.0229692399792</v>
      </c>
      <c r="K13" s="5">
        <f>J13/I13*100</f>
        <v>14.523955123660784</v>
      </c>
      <c r="L13" s="6">
        <f>ROUND((I13*E13),2)</f>
        <v>2148.33</v>
      </c>
    </row>
    <row r="14" spans="1:13" ht="39" customHeight="1" x14ac:dyDescent="0.25">
      <c r="A14" s="7">
        <v>4</v>
      </c>
      <c r="B14" s="1" t="s">
        <v>208</v>
      </c>
      <c r="C14" s="27" t="s">
        <v>204</v>
      </c>
      <c r="D14" s="32" t="s">
        <v>21</v>
      </c>
      <c r="E14" s="31">
        <v>1</v>
      </c>
      <c r="F14" s="3">
        <v>6280</v>
      </c>
      <c r="G14" s="3">
        <v>7130</v>
      </c>
      <c r="H14" s="3">
        <v>6978</v>
      </c>
      <c r="I14" s="5">
        <f>AVERAGE(F14:H14)</f>
        <v>6796</v>
      </c>
      <c r="J14" s="5">
        <f>STDEV(F14:H14)</f>
        <v>453.28578181981396</v>
      </c>
      <c r="K14" s="5">
        <f>J14/I14*100</f>
        <v>6.6698908449060319</v>
      </c>
      <c r="L14" s="6">
        <f>ROUND((I14*E14),2)</f>
        <v>6796</v>
      </c>
      <c r="M14" s="17" t="s">
        <v>92</v>
      </c>
    </row>
    <row r="15" spans="1:13" ht="45" x14ac:dyDescent="0.25">
      <c r="A15" s="14">
        <v>5</v>
      </c>
      <c r="B15" s="9" t="s">
        <v>209</v>
      </c>
      <c r="C15" s="27" t="s">
        <v>204</v>
      </c>
      <c r="D15" s="32" t="s">
        <v>21</v>
      </c>
      <c r="E15" s="31">
        <v>1</v>
      </c>
      <c r="F15" s="3">
        <v>340</v>
      </c>
      <c r="G15" s="3">
        <v>362</v>
      </c>
      <c r="H15" s="3">
        <v>365</v>
      </c>
      <c r="I15" s="5">
        <f>AVERAGE(F15:H15)</f>
        <v>355.66666666666669</v>
      </c>
      <c r="J15" s="5">
        <f>STDEV(F15:H15)</f>
        <v>13.650396819628845</v>
      </c>
      <c r="K15" s="5">
        <f>J15/I15*100</f>
        <v>3.8379747384148581</v>
      </c>
      <c r="L15" s="6">
        <f>ROUND((I15*E15),2)</f>
        <v>355.67</v>
      </c>
    </row>
    <row r="16" spans="1:13" x14ac:dyDescent="0.25">
      <c r="A16" s="62" t="s">
        <v>20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11">
        <f>SUM(L11:L15)</f>
        <v>68387</v>
      </c>
    </row>
    <row r="17" spans="1:9" x14ac:dyDescent="0.25">
      <c r="A17" s="2" t="s">
        <v>14</v>
      </c>
      <c r="B17" s="2"/>
      <c r="C17" s="2"/>
      <c r="D17" s="2" t="s">
        <v>15</v>
      </c>
      <c r="E17" s="2"/>
      <c r="F17" s="2"/>
      <c r="G17" s="2"/>
      <c r="H17" s="2"/>
      <c r="I17" s="2"/>
    </row>
    <row r="18" spans="1:9" x14ac:dyDescent="0.25">
      <c r="D18" t="s">
        <v>16</v>
      </c>
    </row>
    <row r="19" spans="1:9" x14ac:dyDescent="0.25">
      <c r="A19" t="s">
        <v>17</v>
      </c>
    </row>
    <row r="20" spans="1:9" x14ac:dyDescent="0.25">
      <c r="D20" t="s">
        <v>19</v>
      </c>
    </row>
    <row r="22" spans="1:9" x14ac:dyDescent="0.25">
      <c r="D22" t="s">
        <v>18</v>
      </c>
    </row>
  </sheetData>
  <mergeCells count="18">
    <mergeCell ref="L9:L10"/>
    <mergeCell ref="C9:C10"/>
    <mergeCell ref="F9:H9"/>
    <mergeCell ref="A16:K16"/>
    <mergeCell ref="A9:A10"/>
    <mergeCell ref="B9:B10"/>
    <mergeCell ref="D9:D10"/>
    <mergeCell ref="E9:E10"/>
    <mergeCell ref="I9:I10"/>
    <mergeCell ref="J9:J10"/>
    <mergeCell ref="K9:K10"/>
    <mergeCell ref="A2:L2"/>
    <mergeCell ref="A3:L3"/>
    <mergeCell ref="A5:B5"/>
    <mergeCell ref="A6:B7"/>
    <mergeCell ref="A8:L8"/>
    <mergeCell ref="C5:L5"/>
    <mergeCell ref="C6:L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G18" sqref="G18"/>
    </sheetView>
  </sheetViews>
  <sheetFormatPr defaultRowHeight="15" x14ac:dyDescent="0.25"/>
  <cols>
    <col min="1" max="1" width="6" customWidth="1"/>
    <col min="2" max="2" width="14.5703125" customWidth="1"/>
    <col min="3" max="3" width="12.140625" customWidth="1"/>
    <col min="12" max="12" width="10.7109375" customWidth="1"/>
  </cols>
  <sheetData>
    <row r="1" spans="1:12" ht="18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8" x14ac:dyDescent="0.25">
      <c r="A2" s="65" t="s">
        <v>199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4" spans="1:12" x14ac:dyDescent="0.25">
      <c r="A4" s="42" t="s">
        <v>1</v>
      </c>
      <c r="B4" s="43"/>
      <c r="C4" s="59" t="s">
        <v>2</v>
      </c>
      <c r="D4" s="60"/>
      <c r="E4" s="60"/>
      <c r="F4" s="60"/>
      <c r="G4" s="60"/>
      <c r="H4" s="60"/>
      <c r="I4" s="60"/>
      <c r="J4" s="60"/>
      <c r="K4" s="60"/>
      <c r="L4" s="61"/>
    </row>
    <row r="5" spans="1:12" x14ac:dyDescent="0.25">
      <c r="A5" s="44" t="s">
        <v>3</v>
      </c>
      <c r="B5" s="45"/>
      <c r="C5" s="67" t="s">
        <v>4</v>
      </c>
      <c r="D5" s="68"/>
      <c r="E5" s="68"/>
      <c r="F5" s="68"/>
      <c r="G5" s="68"/>
      <c r="H5" s="68"/>
      <c r="I5" s="68"/>
      <c r="J5" s="68"/>
      <c r="K5" s="68"/>
      <c r="L5" s="69"/>
    </row>
    <row r="6" spans="1:12" x14ac:dyDescent="0.25">
      <c r="A6" s="46"/>
      <c r="B6" s="47"/>
      <c r="C6" s="70"/>
      <c r="D6" s="71"/>
      <c r="E6" s="71"/>
      <c r="F6" s="71"/>
      <c r="G6" s="71"/>
      <c r="H6" s="71"/>
      <c r="I6" s="71"/>
      <c r="J6" s="71"/>
      <c r="K6" s="71"/>
      <c r="L6" s="72"/>
    </row>
    <row r="7" spans="1:12" ht="18" x14ac:dyDescent="0.25">
      <c r="A7" s="48" t="s">
        <v>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2" x14ac:dyDescent="0.25">
      <c r="A8" s="56" t="s">
        <v>6</v>
      </c>
      <c r="B8" s="57" t="s">
        <v>7</v>
      </c>
      <c r="C8" s="57" t="s">
        <v>31</v>
      </c>
      <c r="D8" s="63" t="s">
        <v>8</v>
      </c>
      <c r="E8" s="57" t="s">
        <v>9</v>
      </c>
      <c r="F8" s="59" t="s">
        <v>24</v>
      </c>
      <c r="G8" s="60"/>
      <c r="H8" s="61"/>
      <c r="I8" s="63" t="s">
        <v>10</v>
      </c>
      <c r="J8" s="63" t="s">
        <v>11</v>
      </c>
      <c r="K8" s="63" t="s">
        <v>12</v>
      </c>
      <c r="L8" s="56" t="s">
        <v>13</v>
      </c>
    </row>
    <row r="9" spans="1:12" ht="45" x14ac:dyDescent="0.25">
      <c r="A9" s="56"/>
      <c r="B9" s="58"/>
      <c r="C9" s="58"/>
      <c r="D9" s="63"/>
      <c r="E9" s="58"/>
      <c r="F9" s="29" t="s">
        <v>175</v>
      </c>
      <c r="G9" s="29" t="s">
        <v>173</v>
      </c>
      <c r="H9" s="29" t="s">
        <v>174</v>
      </c>
      <c r="I9" s="63"/>
      <c r="J9" s="63"/>
      <c r="K9" s="63"/>
      <c r="L9" s="56"/>
    </row>
    <row r="10" spans="1:12" ht="17.25" customHeight="1" x14ac:dyDescent="0.25">
      <c r="A10" s="24">
        <v>1</v>
      </c>
      <c r="B10" s="9" t="s">
        <v>186</v>
      </c>
      <c r="C10" s="26" t="s">
        <v>198</v>
      </c>
      <c r="D10" s="25" t="s">
        <v>21</v>
      </c>
      <c r="E10" s="10">
        <v>8</v>
      </c>
      <c r="F10" s="3">
        <v>154</v>
      </c>
      <c r="G10" s="3">
        <v>163</v>
      </c>
      <c r="H10" s="3">
        <v>167</v>
      </c>
      <c r="I10" s="5">
        <f>AVERAGE(F10:H10)</f>
        <v>161.33333333333334</v>
      </c>
      <c r="J10" s="5">
        <f>STDEV(F10:H10)</f>
        <v>6.6583281184793925</v>
      </c>
      <c r="K10" s="5">
        <f>J10/I10*100</f>
        <v>4.1270628833549949</v>
      </c>
      <c r="L10" s="6">
        <f>ROUND((I10*E10),2)</f>
        <v>1290.67</v>
      </c>
    </row>
    <row r="11" spans="1:12" x14ac:dyDescent="0.25">
      <c r="A11" s="75" t="s">
        <v>20</v>
      </c>
      <c r="B11" s="76"/>
      <c r="C11" s="76"/>
      <c r="D11" s="76"/>
      <c r="E11" s="76"/>
      <c r="F11" s="76"/>
      <c r="G11" s="76"/>
      <c r="H11" s="76"/>
      <c r="I11" s="76"/>
      <c r="J11" s="76"/>
      <c r="K11" s="77"/>
      <c r="L11" s="11">
        <f>SUM(L10)</f>
        <v>1290.67</v>
      </c>
    </row>
    <row r="12" spans="1:12" x14ac:dyDescent="0.25">
      <c r="A12" s="2" t="s">
        <v>14</v>
      </c>
      <c r="B12" s="2"/>
      <c r="C12" s="2"/>
      <c r="D12" s="2"/>
      <c r="E12" s="2"/>
      <c r="F12" s="2" t="s">
        <v>15</v>
      </c>
      <c r="G12" s="2"/>
      <c r="H12" s="2"/>
      <c r="I12" s="2"/>
      <c r="J12" s="2"/>
    </row>
    <row r="13" spans="1:12" x14ac:dyDescent="0.25">
      <c r="F13" t="s">
        <v>16</v>
      </c>
    </row>
    <row r="14" spans="1:12" x14ac:dyDescent="0.25">
      <c r="A14" t="s">
        <v>17</v>
      </c>
    </row>
    <row r="15" spans="1:12" x14ac:dyDescent="0.25">
      <c r="F15" t="s">
        <v>19</v>
      </c>
    </row>
    <row r="17" spans="6:6" x14ac:dyDescent="0.25">
      <c r="F17" t="s">
        <v>18</v>
      </c>
    </row>
  </sheetData>
  <mergeCells count="18">
    <mergeCell ref="A1:L1"/>
    <mergeCell ref="A2:L2"/>
    <mergeCell ref="A4:B4"/>
    <mergeCell ref="C4:L4"/>
    <mergeCell ref="A5:B6"/>
    <mergeCell ref="C5:L6"/>
    <mergeCell ref="L8:L9"/>
    <mergeCell ref="A11:K11"/>
    <mergeCell ref="A7:L7"/>
    <mergeCell ref="A8:A9"/>
    <mergeCell ref="B8:B9"/>
    <mergeCell ref="C8:C9"/>
    <mergeCell ref="D8:D9"/>
    <mergeCell ref="E8:E9"/>
    <mergeCell ref="F8:H8"/>
    <mergeCell ref="I8:I9"/>
    <mergeCell ref="J8:J9"/>
    <mergeCell ref="K8:K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workbookViewId="0">
      <selection activeCell="A2" sqref="A2:XFD2"/>
    </sheetView>
  </sheetViews>
  <sheetFormatPr defaultRowHeight="15" x14ac:dyDescent="0.25"/>
  <sheetData>
    <row r="1" spans="1:12" ht="75" x14ac:dyDescent="0.25">
      <c r="A1" s="24">
        <v>16</v>
      </c>
      <c r="B1" s="9" t="s">
        <v>197</v>
      </c>
      <c r="C1" s="26" t="s">
        <v>171</v>
      </c>
      <c r="D1" s="25" t="s">
        <v>21</v>
      </c>
      <c r="E1" s="10">
        <v>10</v>
      </c>
      <c r="F1" s="3">
        <v>9</v>
      </c>
      <c r="G1" s="3">
        <v>10</v>
      </c>
      <c r="H1" s="3">
        <v>11</v>
      </c>
      <c r="I1" s="5">
        <f>AVERAGE(F1:H1)</f>
        <v>10</v>
      </c>
      <c r="J1" s="5">
        <f>STDEV(F1:H1)</f>
        <v>1</v>
      </c>
      <c r="K1" s="5">
        <f>J1/I1*100</f>
        <v>10</v>
      </c>
      <c r="L1" s="6">
        <f>ROUND((I1*E1),2)</f>
        <v>100</v>
      </c>
    </row>
    <row r="2" spans="1:12" ht="47.25" customHeight="1" x14ac:dyDescent="0.25">
      <c r="A2" s="24">
        <v>13</v>
      </c>
      <c r="B2" s="9" t="s">
        <v>187</v>
      </c>
      <c r="C2" s="26" t="s">
        <v>188</v>
      </c>
      <c r="D2" s="25" t="s">
        <v>21</v>
      </c>
      <c r="E2" s="10">
        <v>7</v>
      </c>
      <c r="F2" s="3">
        <v>624</v>
      </c>
      <c r="G2" s="3">
        <v>661</v>
      </c>
      <c r="H2" s="3">
        <v>674</v>
      </c>
      <c r="I2" s="5">
        <f>AVERAGE(F2:H2)</f>
        <v>653</v>
      </c>
      <c r="J2" s="5">
        <f>STDEV(F2:H2)</f>
        <v>25.942243542145693</v>
      </c>
      <c r="K2" s="5">
        <f>J2/I2*100</f>
        <v>3.9727784903745316</v>
      </c>
      <c r="L2" s="6">
        <f>ROUND((I2*E2),2)</f>
        <v>4571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workbookViewId="0">
      <selection sqref="A1:L22"/>
    </sheetView>
  </sheetViews>
  <sheetFormatPr defaultRowHeight="15" x14ac:dyDescent="0.25"/>
  <cols>
    <col min="1" max="1" width="5.5703125" customWidth="1"/>
    <col min="2" max="2" width="27.85546875" customWidth="1"/>
    <col min="3" max="3" width="11.5703125" customWidth="1"/>
    <col min="12" max="12" width="10.140625" customWidth="1"/>
  </cols>
  <sheetData>
    <row r="2" spans="1:12" ht="18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8" x14ac:dyDescent="0.25">
      <c r="A3" s="40" t="s">
        <v>218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5" spans="1:12" x14ac:dyDescent="0.25">
      <c r="A5" s="42" t="s">
        <v>1</v>
      </c>
      <c r="B5" s="43"/>
      <c r="C5" s="42" t="s">
        <v>2</v>
      </c>
      <c r="D5" s="49"/>
      <c r="E5" s="49"/>
      <c r="F5" s="49"/>
      <c r="G5" s="49"/>
      <c r="H5" s="49"/>
      <c r="I5" s="49"/>
      <c r="J5" s="49"/>
      <c r="K5" s="49"/>
      <c r="L5" s="43"/>
    </row>
    <row r="6" spans="1:12" x14ac:dyDescent="0.25">
      <c r="A6" s="44" t="s">
        <v>3</v>
      </c>
      <c r="B6" s="45"/>
      <c r="C6" s="50" t="s">
        <v>4</v>
      </c>
      <c r="D6" s="51"/>
      <c r="E6" s="51"/>
      <c r="F6" s="51"/>
      <c r="G6" s="51"/>
      <c r="H6" s="51"/>
      <c r="I6" s="51"/>
      <c r="J6" s="51"/>
      <c r="K6" s="51"/>
      <c r="L6" s="52"/>
    </row>
    <row r="7" spans="1:12" x14ac:dyDescent="0.25">
      <c r="A7" s="46"/>
      <c r="B7" s="47"/>
      <c r="C7" s="53"/>
      <c r="D7" s="54"/>
      <c r="E7" s="54"/>
      <c r="F7" s="54"/>
      <c r="G7" s="54"/>
      <c r="H7" s="54"/>
      <c r="I7" s="54"/>
      <c r="J7" s="54"/>
      <c r="K7" s="54"/>
      <c r="L7" s="55"/>
    </row>
    <row r="8" spans="1:12" ht="18" x14ac:dyDescent="0.25">
      <c r="A8" s="48" t="s">
        <v>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2" x14ac:dyDescent="0.25">
      <c r="A9" s="56" t="s">
        <v>6</v>
      </c>
      <c r="B9" s="57" t="s">
        <v>7</v>
      </c>
      <c r="C9" s="57" t="s">
        <v>31</v>
      </c>
      <c r="D9" s="63" t="s">
        <v>8</v>
      </c>
      <c r="E9" s="56" t="s">
        <v>9</v>
      </c>
      <c r="F9" s="59" t="s">
        <v>24</v>
      </c>
      <c r="G9" s="60"/>
      <c r="H9" s="61"/>
      <c r="I9" s="63" t="s">
        <v>10</v>
      </c>
      <c r="J9" s="63" t="s">
        <v>11</v>
      </c>
      <c r="K9" s="63" t="s">
        <v>12</v>
      </c>
      <c r="L9" s="56" t="s">
        <v>13</v>
      </c>
    </row>
    <row r="10" spans="1:12" ht="45" x14ac:dyDescent="0.25">
      <c r="A10" s="56"/>
      <c r="B10" s="58"/>
      <c r="C10" s="58"/>
      <c r="D10" s="63"/>
      <c r="E10" s="56"/>
      <c r="F10" s="34" t="s">
        <v>210</v>
      </c>
      <c r="G10" s="34" t="s">
        <v>211</v>
      </c>
      <c r="H10" s="34" t="s">
        <v>212</v>
      </c>
      <c r="I10" s="63"/>
      <c r="J10" s="63"/>
      <c r="K10" s="63"/>
      <c r="L10" s="56"/>
    </row>
    <row r="11" spans="1:12" ht="62.25" customHeight="1" x14ac:dyDescent="0.25">
      <c r="A11" s="33">
        <v>1</v>
      </c>
      <c r="B11" s="1" t="s">
        <v>219</v>
      </c>
      <c r="C11" s="27" t="s">
        <v>220</v>
      </c>
      <c r="D11" s="34" t="s">
        <v>21</v>
      </c>
      <c r="E11" s="33">
        <v>121</v>
      </c>
      <c r="F11" s="3">
        <v>2418</v>
      </c>
      <c r="G11" s="3">
        <v>2408</v>
      </c>
      <c r="H11" s="3">
        <v>2418</v>
      </c>
      <c r="I11" s="5">
        <f>AVERAGE(F11:H11)</f>
        <v>2414.6666666666665</v>
      </c>
      <c r="J11" s="5">
        <f t="shared" ref="J11" si="0">STDEV(F11:H11)</f>
        <v>5.7735026918962582</v>
      </c>
      <c r="K11" s="5">
        <f t="shared" ref="K11" si="1">J11/I11*100</f>
        <v>0.23910143671574788</v>
      </c>
      <c r="L11" s="6">
        <f t="shared" ref="L11" si="2">ROUND((I11*E11),2)</f>
        <v>292174.67</v>
      </c>
    </row>
    <row r="12" spans="1:12" ht="54.75" hidden="1" customHeight="1" x14ac:dyDescent="0.25">
      <c r="A12" s="33">
        <v>3</v>
      </c>
      <c r="B12" s="9" t="s">
        <v>207</v>
      </c>
      <c r="C12" s="27" t="s">
        <v>204</v>
      </c>
      <c r="D12" s="34" t="s">
        <v>21</v>
      </c>
      <c r="E12" s="33">
        <v>1</v>
      </c>
      <c r="F12" s="3">
        <v>1890</v>
      </c>
      <c r="G12" s="3">
        <v>2060</v>
      </c>
      <c r="H12" s="3">
        <v>2495</v>
      </c>
      <c r="I12" s="5">
        <f>AVERAGE(F12:H12)</f>
        <v>2148.3333333333335</v>
      </c>
      <c r="J12" s="5">
        <f>STDEV(F12:H12)</f>
        <v>312.0229692399792</v>
      </c>
      <c r="K12" s="5">
        <f>J12/I12*100</f>
        <v>14.523955123660784</v>
      </c>
      <c r="L12" s="6">
        <f>ROUND((I12*E12),2)</f>
        <v>2148.33</v>
      </c>
    </row>
    <row r="13" spans="1:12" ht="91.5" hidden="1" customHeight="1" x14ac:dyDescent="0.25">
      <c r="A13" s="33">
        <v>4</v>
      </c>
      <c r="B13" s="1" t="s">
        <v>208</v>
      </c>
      <c r="C13" s="27" t="s">
        <v>204</v>
      </c>
      <c r="D13" s="34" t="s">
        <v>21</v>
      </c>
      <c r="E13" s="33">
        <v>1</v>
      </c>
      <c r="F13" s="3">
        <v>6280</v>
      </c>
      <c r="G13" s="3">
        <v>7130</v>
      </c>
      <c r="H13" s="3">
        <v>6978</v>
      </c>
      <c r="I13" s="5">
        <f>AVERAGE(F13:H13)</f>
        <v>6796</v>
      </c>
      <c r="J13" s="5">
        <f>STDEV(F13:H13)</f>
        <v>453.28578181981396</v>
      </c>
      <c r="K13" s="5">
        <f>J13/I13*100</f>
        <v>6.6698908449060319</v>
      </c>
      <c r="L13" s="6">
        <f>ROUND((I13*E13),2)</f>
        <v>6796</v>
      </c>
    </row>
    <row r="14" spans="1:12" ht="49.5" hidden="1" customHeight="1" x14ac:dyDescent="0.25">
      <c r="A14" s="33">
        <v>5</v>
      </c>
      <c r="B14" s="9" t="s">
        <v>209</v>
      </c>
      <c r="C14" s="27" t="s">
        <v>204</v>
      </c>
      <c r="D14" s="34" t="s">
        <v>21</v>
      </c>
      <c r="E14" s="33">
        <v>1</v>
      </c>
      <c r="F14" s="3">
        <v>340</v>
      </c>
      <c r="G14" s="3">
        <v>362</v>
      </c>
      <c r="H14" s="3">
        <v>365</v>
      </c>
      <c r="I14" s="5">
        <f>AVERAGE(F14:H14)</f>
        <v>355.66666666666669</v>
      </c>
      <c r="J14" s="5">
        <f>STDEV(F14:H14)</f>
        <v>13.650396819628845</v>
      </c>
      <c r="K14" s="5">
        <f>J14/I14*100</f>
        <v>3.8379747384148581</v>
      </c>
      <c r="L14" s="6">
        <f>ROUND((I14*E14),2)</f>
        <v>355.67</v>
      </c>
    </row>
    <row r="15" spans="1:12" ht="60.75" customHeight="1" x14ac:dyDescent="0.25">
      <c r="A15" s="37">
        <v>2</v>
      </c>
      <c r="B15" s="1" t="s">
        <v>219</v>
      </c>
      <c r="C15" s="27" t="s">
        <v>220</v>
      </c>
      <c r="D15" s="38" t="s">
        <v>21</v>
      </c>
      <c r="E15" s="37">
        <v>45</v>
      </c>
      <c r="F15" s="3">
        <v>624</v>
      </c>
      <c r="G15" s="3">
        <v>624</v>
      </c>
      <c r="H15" s="3">
        <v>614</v>
      </c>
      <c r="I15" s="5">
        <f>AVERAGE(F15:H15)</f>
        <v>620.66666666666663</v>
      </c>
      <c r="J15" s="5">
        <f>STDEV(F15:H15)</f>
        <v>5.7735026918962573</v>
      </c>
      <c r="K15" s="5">
        <f>J15/I15*100</f>
        <v>0.93020988591239384</v>
      </c>
      <c r="L15" s="6">
        <f>ROUND((I15*E15),2)</f>
        <v>27930</v>
      </c>
    </row>
    <row r="16" spans="1:12" x14ac:dyDescent="0.25">
      <c r="A16" s="62" t="s">
        <v>20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11">
        <f>SUM(L11:L15)</f>
        <v>329404.67</v>
      </c>
    </row>
    <row r="17" spans="1:9" x14ac:dyDescent="0.25">
      <c r="A17" s="2" t="s">
        <v>14</v>
      </c>
      <c r="B17" s="2"/>
      <c r="C17" s="2"/>
      <c r="D17" s="2" t="s">
        <v>15</v>
      </c>
      <c r="E17" s="2"/>
      <c r="F17" s="2"/>
      <c r="G17" s="2"/>
      <c r="H17" s="2"/>
      <c r="I17" s="2"/>
    </row>
    <row r="18" spans="1:9" x14ac:dyDescent="0.25">
      <c r="D18" t="s">
        <v>16</v>
      </c>
    </row>
    <row r="19" spans="1:9" x14ac:dyDescent="0.25">
      <c r="A19" t="s">
        <v>17</v>
      </c>
    </row>
    <row r="20" spans="1:9" x14ac:dyDescent="0.25">
      <c r="D20" t="s">
        <v>19</v>
      </c>
    </row>
    <row r="22" spans="1:9" x14ac:dyDescent="0.25">
      <c r="D22" t="s">
        <v>18</v>
      </c>
    </row>
  </sheetData>
  <mergeCells count="18">
    <mergeCell ref="A2:L2"/>
    <mergeCell ref="A3:L3"/>
    <mergeCell ref="A5:B5"/>
    <mergeCell ref="C5:L5"/>
    <mergeCell ref="A6:B7"/>
    <mergeCell ref="C6:L7"/>
    <mergeCell ref="L9:L10"/>
    <mergeCell ref="A16:K16"/>
    <mergeCell ref="A8:L8"/>
    <mergeCell ref="A9:A10"/>
    <mergeCell ref="B9:B10"/>
    <mergeCell ref="C9:C10"/>
    <mergeCell ref="D9:D10"/>
    <mergeCell ref="E9:E10"/>
    <mergeCell ref="F9:H9"/>
    <mergeCell ref="I9:I10"/>
    <mergeCell ref="J9:J10"/>
    <mergeCell ref="K9:K10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workbookViewId="0">
      <selection activeCell="A13" sqref="A13:K13"/>
    </sheetView>
  </sheetViews>
  <sheetFormatPr defaultRowHeight="15" x14ac:dyDescent="0.25"/>
  <cols>
    <col min="1" max="1" width="3.85546875" customWidth="1"/>
    <col min="2" max="2" width="31.42578125" customWidth="1"/>
  </cols>
  <sheetData>
    <row r="2" spans="1:12" ht="18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8" x14ac:dyDescent="0.25">
      <c r="A3" s="40" t="s">
        <v>217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5" spans="1:12" x14ac:dyDescent="0.25">
      <c r="A5" s="42" t="s">
        <v>1</v>
      </c>
      <c r="B5" s="43"/>
      <c r="C5" s="42" t="s">
        <v>2</v>
      </c>
      <c r="D5" s="49"/>
      <c r="E5" s="49"/>
      <c r="F5" s="49"/>
      <c r="G5" s="49"/>
      <c r="H5" s="49"/>
      <c r="I5" s="49"/>
      <c r="J5" s="49"/>
      <c r="K5" s="49"/>
      <c r="L5" s="43"/>
    </row>
    <row r="6" spans="1:12" x14ac:dyDescent="0.25">
      <c r="A6" s="44" t="s">
        <v>3</v>
      </c>
      <c r="B6" s="45"/>
      <c r="C6" s="50" t="s">
        <v>4</v>
      </c>
      <c r="D6" s="51"/>
      <c r="E6" s="51"/>
      <c r="F6" s="51"/>
      <c r="G6" s="51"/>
      <c r="H6" s="51"/>
      <c r="I6" s="51"/>
      <c r="J6" s="51"/>
      <c r="K6" s="51"/>
      <c r="L6" s="52"/>
    </row>
    <row r="7" spans="1:12" x14ac:dyDescent="0.25">
      <c r="A7" s="46"/>
      <c r="B7" s="47"/>
      <c r="C7" s="53"/>
      <c r="D7" s="54"/>
      <c r="E7" s="54"/>
      <c r="F7" s="54"/>
      <c r="G7" s="54"/>
      <c r="H7" s="54"/>
      <c r="I7" s="54"/>
      <c r="J7" s="54"/>
      <c r="K7" s="54"/>
      <c r="L7" s="55"/>
    </row>
    <row r="8" spans="1:12" ht="18" x14ac:dyDescent="0.25">
      <c r="A8" s="48" t="s">
        <v>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2" x14ac:dyDescent="0.25">
      <c r="A9" s="56" t="s">
        <v>6</v>
      </c>
      <c r="B9" s="57" t="s">
        <v>7</v>
      </c>
      <c r="C9" s="57" t="s">
        <v>31</v>
      </c>
      <c r="D9" s="63" t="s">
        <v>8</v>
      </c>
      <c r="E9" s="56" t="s">
        <v>9</v>
      </c>
      <c r="F9" s="59" t="s">
        <v>24</v>
      </c>
      <c r="G9" s="60"/>
      <c r="H9" s="61"/>
      <c r="I9" s="63" t="s">
        <v>10</v>
      </c>
      <c r="J9" s="63" t="s">
        <v>11</v>
      </c>
      <c r="K9" s="63" t="s">
        <v>12</v>
      </c>
      <c r="L9" s="56" t="s">
        <v>13</v>
      </c>
    </row>
    <row r="10" spans="1:12" ht="45" x14ac:dyDescent="0.25">
      <c r="A10" s="56"/>
      <c r="B10" s="58"/>
      <c r="C10" s="58"/>
      <c r="D10" s="63"/>
      <c r="E10" s="56"/>
      <c r="F10" s="34" t="s">
        <v>210</v>
      </c>
      <c r="G10" s="34" t="s">
        <v>211</v>
      </c>
      <c r="H10" s="34" t="s">
        <v>212</v>
      </c>
      <c r="I10" s="63"/>
      <c r="J10" s="63"/>
      <c r="K10" s="63"/>
      <c r="L10" s="56"/>
    </row>
    <row r="11" spans="1:12" ht="48" customHeight="1" x14ac:dyDescent="0.25">
      <c r="A11" s="35">
        <v>1</v>
      </c>
      <c r="B11" s="1" t="s">
        <v>205</v>
      </c>
      <c r="C11" s="27" t="s">
        <v>215</v>
      </c>
      <c r="D11" s="36" t="s">
        <v>21</v>
      </c>
      <c r="E11" s="35">
        <v>1</v>
      </c>
      <c r="F11" s="3">
        <v>54300</v>
      </c>
      <c r="G11" s="3">
        <v>55011</v>
      </c>
      <c r="H11" s="3">
        <v>59400</v>
      </c>
      <c r="I11" s="5">
        <f>AVERAGE(F11:H11)</f>
        <v>56237</v>
      </c>
      <c r="J11" s="5">
        <f t="shared" ref="J11" si="0">STDEV(F11:H11)</f>
        <v>2762.2105278200647</v>
      </c>
      <c r="K11" s="5">
        <f t="shared" ref="K11" si="1">J11/I11*100</f>
        <v>4.9117316496613705</v>
      </c>
      <c r="L11" s="6">
        <f t="shared" ref="L11" si="2">ROUND((I11*E11),2)</f>
        <v>56237</v>
      </c>
    </row>
    <row r="12" spans="1:12" ht="30" hidden="1" x14ac:dyDescent="0.25">
      <c r="A12" s="33">
        <v>5</v>
      </c>
      <c r="B12" s="9" t="s">
        <v>209</v>
      </c>
      <c r="C12" s="27" t="s">
        <v>204</v>
      </c>
      <c r="D12" s="34" t="s">
        <v>21</v>
      </c>
      <c r="E12" s="33">
        <v>1</v>
      </c>
      <c r="F12" s="3">
        <v>340</v>
      </c>
      <c r="G12" s="3">
        <v>362</v>
      </c>
      <c r="H12" s="3">
        <v>365</v>
      </c>
      <c r="I12" s="5">
        <f>AVERAGE(F12:H12)</f>
        <v>355.66666666666669</v>
      </c>
      <c r="J12" s="5">
        <f>STDEV(F12:H12)</f>
        <v>13.650396819628845</v>
      </c>
      <c r="K12" s="5">
        <f>J12/I12*100</f>
        <v>3.8379747384148581</v>
      </c>
      <c r="L12" s="6">
        <f>ROUND((I12*E12),2)</f>
        <v>355.67</v>
      </c>
    </row>
    <row r="13" spans="1:12" x14ac:dyDescent="0.25">
      <c r="A13" s="62" t="s">
        <v>20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11">
        <f>SUM(L11:L12)</f>
        <v>56592.67</v>
      </c>
    </row>
    <row r="14" spans="1:12" x14ac:dyDescent="0.25">
      <c r="A14" s="2" t="s">
        <v>14</v>
      </c>
      <c r="B14" s="2"/>
      <c r="C14" s="2"/>
      <c r="D14" s="2" t="s">
        <v>15</v>
      </c>
      <c r="E14" s="2"/>
      <c r="F14" s="2"/>
      <c r="G14" s="2"/>
      <c r="H14" s="2"/>
      <c r="I14" s="2"/>
    </row>
    <row r="15" spans="1:12" x14ac:dyDescent="0.25">
      <c r="D15" t="s">
        <v>16</v>
      </c>
    </row>
    <row r="16" spans="1:12" x14ac:dyDescent="0.25">
      <c r="A16" t="s">
        <v>17</v>
      </c>
    </row>
    <row r="17" spans="4:4" x14ac:dyDescent="0.25">
      <c r="D17" t="s">
        <v>19</v>
      </c>
    </row>
    <row r="19" spans="4:4" x14ac:dyDescent="0.25">
      <c r="D19" t="s">
        <v>18</v>
      </c>
    </row>
  </sheetData>
  <mergeCells count="18">
    <mergeCell ref="A2:L2"/>
    <mergeCell ref="A3:L3"/>
    <mergeCell ref="A5:B5"/>
    <mergeCell ref="C5:L5"/>
    <mergeCell ref="A6:B7"/>
    <mergeCell ref="C6:L7"/>
    <mergeCell ref="L9:L10"/>
    <mergeCell ref="A13:K13"/>
    <mergeCell ref="A8:L8"/>
    <mergeCell ref="A9:A10"/>
    <mergeCell ref="B9:B10"/>
    <mergeCell ref="C9:C10"/>
    <mergeCell ref="D9:D10"/>
    <mergeCell ref="E9:E10"/>
    <mergeCell ref="F9:H9"/>
    <mergeCell ref="I9:I10"/>
    <mergeCell ref="J9:J10"/>
    <mergeCell ref="K9:K10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K12" sqref="K12"/>
    </sheetView>
  </sheetViews>
  <sheetFormatPr defaultRowHeight="15" x14ac:dyDescent="0.25"/>
  <cols>
    <col min="1" max="1" width="4.7109375" customWidth="1"/>
    <col min="2" max="2" width="24.140625" customWidth="1"/>
  </cols>
  <sheetData>
    <row r="1" spans="1:12" x14ac:dyDescent="0.25">
      <c r="A1" t="s">
        <v>213</v>
      </c>
    </row>
    <row r="2" spans="1:12" ht="18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8" x14ac:dyDescent="0.25">
      <c r="A3" s="40" t="s">
        <v>216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5" spans="1:12" x14ac:dyDescent="0.25">
      <c r="A5" s="42" t="s">
        <v>1</v>
      </c>
      <c r="B5" s="43"/>
      <c r="C5" s="42" t="s">
        <v>2</v>
      </c>
      <c r="D5" s="49"/>
      <c r="E5" s="49"/>
      <c r="F5" s="49"/>
      <c r="G5" s="49"/>
      <c r="H5" s="49"/>
      <c r="I5" s="49"/>
      <c r="J5" s="49"/>
      <c r="K5" s="49"/>
      <c r="L5" s="43"/>
    </row>
    <row r="6" spans="1:12" x14ac:dyDescent="0.25">
      <c r="A6" s="44" t="s">
        <v>3</v>
      </c>
      <c r="B6" s="45"/>
      <c r="C6" s="50" t="s">
        <v>4</v>
      </c>
      <c r="D6" s="51"/>
      <c r="E6" s="51"/>
      <c r="F6" s="51"/>
      <c r="G6" s="51"/>
      <c r="H6" s="51"/>
      <c r="I6" s="51"/>
      <c r="J6" s="51"/>
      <c r="K6" s="51"/>
      <c r="L6" s="52"/>
    </row>
    <row r="7" spans="1:12" x14ac:dyDescent="0.25">
      <c r="A7" s="46"/>
      <c r="B7" s="47"/>
      <c r="C7" s="53"/>
      <c r="D7" s="54"/>
      <c r="E7" s="54"/>
      <c r="F7" s="54"/>
      <c r="G7" s="54"/>
      <c r="H7" s="54"/>
      <c r="I7" s="54"/>
      <c r="J7" s="54"/>
      <c r="K7" s="54"/>
      <c r="L7" s="55"/>
    </row>
    <row r="8" spans="1:12" ht="18" x14ac:dyDescent="0.25">
      <c r="A8" s="48" t="s">
        <v>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2" x14ac:dyDescent="0.25">
      <c r="A9" s="56" t="s">
        <v>6</v>
      </c>
      <c r="B9" s="57" t="s">
        <v>7</v>
      </c>
      <c r="C9" s="57" t="s">
        <v>31</v>
      </c>
      <c r="D9" s="63" t="s">
        <v>8</v>
      </c>
      <c r="E9" s="56" t="s">
        <v>9</v>
      </c>
      <c r="F9" s="59" t="s">
        <v>24</v>
      </c>
      <c r="G9" s="60"/>
      <c r="H9" s="61"/>
      <c r="I9" s="63" t="s">
        <v>10</v>
      </c>
      <c r="J9" s="63" t="s">
        <v>11</v>
      </c>
      <c r="K9" s="63" t="s">
        <v>12</v>
      </c>
      <c r="L9" s="56" t="s">
        <v>13</v>
      </c>
    </row>
    <row r="10" spans="1:12" ht="45" x14ac:dyDescent="0.25">
      <c r="A10" s="56"/>
      <c r="B10" s="58"/>
      <c r="C10" s="58"/>
      <c r="D10" s="63"/>
      <c r="E10" s="56"/>
      <c r="F10" s="34" t="s">
        <v>210</v>
      </c>
      <c r="G10" s="34" t="s">
        <v>211</v>
      </c>
      <c r="H10" s="34" t="s">
        <v>212</v>
      </c>
      <c r="I10" s="63"/>
      <c r="J10" s="63"/>
      <c r="K10" s="63"/>
      <c r="L10" s="56"/>
    </row>
    <row r="11" spans="1:12" ht="43.5" customHeight="1" x14ac:dyDescent="0.25">
      <c r="A11" s="33">
        <v>1</v>
      </c>
      <c r="B11" s="9" t="s">
        <v>207</v>
      </c>
      <c r="C11" s="27" t="s">
        <v>214</v>
      </c>
      <c r="D11" s="34" t="s">
        <v>21</v>
      </c>
      <c r="E11" s="33">
        <v>1</v>
      </c>
      <c r="F11" s="3">
        <v>1890</v>
      </c>
      <c r="G11" s="3">
        <v>2060</v>
      </c>
      <c r="H11" s="3">
        <v>2495</v>
      </c>
      <c r="I11" s="5">
        <f>AVERAGE(F11:H11)</f>
        <v>2148.3333333333335</v>
      </c>
      <c r="J11" s="5">
        <f>STDEV(F11:H11)</f>
        <v>312.0229692399792</v>
      </c>
      <c r="K11" s="5">
        <f>J11/I11*100</f>
        <v>14.523955123660784</v>
      </c>
      <c r="L11" s="6">
        <f>ROUND((I11*E11),2)</f>
        <v>2148.33</v>
      </c>
    </row>
    <row r="12" spans="1:12" ht="83.25" customHeight="1" x14ac:dyDescent="0.25">
      <c r="A12" s="33">
        <v>2</v>
      </c>
      <c r="B12" s="1" t="s">
        <v>208</v>
      </c>
      <c r="C12" s="27" t="s">
        <v>214</v>
      </c>
      <c r="D12" s="34" t="s">
        <v>21</v>
      </c>
      <c r="E12" s="33">
        <v>1</v>
      </c>
      <c r="F12" s="3">
        <v>6280</v>
      </c>
      <c r="G12" s="3">
        <v>7130</v>
      </c>
      <c r="H12" s="3">
        <v>6978</v>
      </c>
      <c r="I12" s="5">
        <f>AVERAGE(F12:H12)</f>
        <v>6796</v>
      </c>
      <c r="J12" s="5">
        <f>STDEV(F12:H12)</f>
        <v>453.28578181981396</v>
      </c>
      <c r="K12" s="5">
        <f>J12/I12*100</f>
        <v>6.6698908449060319</v>
      </c>
      <c r="L12" s="6">
        <f>ROUND((I12*E12),2)</f>
        <v>6796</v>
      </c>
    </row>
    <row r="13" spans="1:12" ht="49.5" customHeight="1" x14ac:dyDescent="0.25">
      <c r="A13" s="33">
        <v>3</v>
      </c>
      <c r="B13" s="9" t="s">
        <v>209</v>
      </c>
      <c r="C13" s="27" t="s">
        <v>214</v>
      </c>
      <c r="D13" s="34" t="s">
        <v>21</v>
      </c>
      <c r="E13" s="33">
        <v>1</v>
      </c>
      <c r="F13" s="3">
        <v>340</v>
      </c>
      <c r="G13" s="3">
        <v>362</v>
      </c>
      <c r="H13" s="3">
        <v>365</v>
      </c>
      <c r="I13" s="5">
        <f>AVERAGE(F13:H13)</f>
        <v>355.66666666666669</v>
      </c>
      <c r="J13" s="5">
        <f>STDEV(F13:H13)</f>
        <v>13.650396819628845</v>
      </c>
      <c r="K13" s="5">
        <f>J13/I13*100</f>
        <v>3.8379747384148581</v>
      </c>
      <c r="L13" s="6">
        <f>ROUND((I13*E13),2)</f>
        <v>355.67</v>
      </c>
    </row>
    <row r="14" spans="1:12" x14ac:dyDescent="0.25">
      <c r="A14" s="62" t="s">
        <v>20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11">
        <f>SUM(L11:L13)</f>
        <v>9300</v>
      </c>
    </row>
    <row r="15" spans="1:12" x14ac:dyDescent="0.25">
      <c r="A15" s="2" t="s">
        <v>14</v>
      </c>
      <c r="B15" s="2"/>
      <c r="C15" s="2"/>
      <c r="D15" s="2" t="s">
        <v>15</v>
      </c>
      <c r="E15" s="2"/>
      <c r="F15" s="2"/>
      <c r="G15" s="2"/>
      <c r="H15" s="2"/>
      <c r="I15" s="2"/>
    </row>
    <row r="16" spans="1:12" x14ac:dyDescent="0.25">
      <c r="D16" t="s">
        <v>16</v>
      </c>
    </row>
    <row r="17" spans="1:4" x14ac:dyDescent="0.25">
      <c r="A17" t="s">
        <v>17</v>
      </c>
    </row>
    <row r="18" spans="1:4" x14ac:dyDescent="0.25">
      <c r="D18" t="s">
        <v>19</v>
      </c>
    </row>
    <row r="20" spans="1:4" x14ac:dyDescent="0.25">
      <c r="D20" t="s">
        <v>18</v>
      </c>
    </row>
  </sheetData>
  <mergeCells count="18">
    <mergeCell ref="A2:L2"/>
    <mergeCell ref="A3:L3"/>
    <mergeCell ref="A5:B5"/>
    <mergeCell ref="C5:L5"/>
    <mergeCell ref="A6:B7"/>
    <mergeCell ref="C6:L7"/>
    <mergeCell ref="L9:L10"/>
    <mergeCell ref="A14:K14"/>
    <mergeCell ref="A8:L8"/>
    <mergeCell ref="A9:A10"/>
    <mergeCell ref="B9:B10"/>
    <mergeCell ref="C9:C10"/>
    <mergeCell ref="D9:D10"/>
    <mergeCell ref="E9:E10"/>
    <mergeCell ref="F9:H9"/>
    <mergeCell ref="I9:I10"/>
    <mergeCell ref="J9:J10"/>
    <mergeCell ref="K9:K10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tabSelected="1" workbookViewId="0">
      <selection activeCell="F11" sqref="F11:H12"/>
    </sheetView>
  </sheetViews>
  <sheetFormatPr defaultRowHeight="15" x14ac:dyDescent="0.25"/>
  <cols>
    <col min="1" max="1" width="5.5703125" customWidth="1"/>
    <col min="2" max="2" width="27.85546875" customWidth="1"/>
    <col min="3" max="3" width="11.5703125" customWidth="1"/>
    <col min="12" max="12" width="10.140625" customWidth="1"/>
  </cols>
  <sheetData>
    <row r="2" spans="1:12" ht="18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8" x14ac:dyDescent="0.25">
      <c r="A3" s="40" t="s">
        <v>218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5" spans="1:12" x14ac:dyDescent="0.25">
      <c r="A5" s="42" t="s">
        <v>1</v>
      </c>
      <c r="B5" s="43"/>
      <c r="C5" s="42" t="s">
        <v>2</v>
      </c>
      <c r="D5" s="49"/>
      <c r="E5" s="49"/>
      <c r="F5" s="49"/>
      <c r="G5" s="49"/>
      <c r="H5" s="49"/>
      <c r="I5" s="49"/>
      <c r="J5" s="49"/>
      <c r="K5" s="49"/>
      <c r="L5" s="43"/>
    </row>
    <row r="6" spans="1:12" x14ac:dyDescent="0.25">
      <c r="A6" s="44" t="s">
        <v>3</v>
      </c>
      <c r="B6" s="45"/>
      <c r="C6" s="50" t="s">
        <v>4</v>
      </c>
      <c r="D6" s="51"/>
      <c r="E6" s="51"/>
      <c r="F6" s="51"/>
      <c r="G6" s="51"/>
      <c r="H6" s="51"/>
      <c r="I6" s="51"/>
      <c r="J6" s="51"/>
      <c r="K6" s="51"/>
      <c r="L6" s="52"/>
    </row>
    <row r="7" spans="1:12" x14ac:dyDescent="0.25">
      <c r="A7" s="46"/>
      <c r="B7" s="47"/>
      <c r="C7" s="53"/>
      <c r="D7" s="54"/>
      <c r="E7" s="54"/>
      <c r="F7" s="54"/>
      <c r="G7" s="54"/>
      <c r="H7" s="54"/>
      <c r="I7" s="54"/>
      <c r="J7" s="54"/>
      <c r="K7" s="54"/>
      <c r="L7" s="55"/>
    </row>
    <row r="8" spans="1:12" ht="18" x14ac:dyDescent="0.25">
      <c r="A8" s="48" t="s">
        <v>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2" x14ac:dyDescent="0.25">
      <c r="A9" s="56" t="s">
        <v>6</v>
      </c>
      <c r="B9" s="57" t="s">
        <v>7</v>
      </c>
      <c r="C9" s="57" t="s">
        <v>31</v>
      </c>
      <c r="D9" s="63" t="s">
        <v>8</v>
      </c>
      <c r="E9" s="56" t="s">
        <v>9</v>
      </c>
      <c r="F9" s="59" t="s">
        <v>24</v>
      </c>
      <c r="G9" s="60"/>
      <c r="H9" s="61"/>
      <c r="I9" s="63" t="s">
        <v>10</v>
      </c>
      <c r="J9" s="63" t="s">
        <v>11</v>
      </c>
      <c r="K9" s="63" t="s">
        <v>12</v>
      </c>
      <c r="L9" s="56" t="s">
        <v>13</v>
      </c>
    </row>
    <row r="10" spans="1:12" ht="45" x14ac:dyDescent="0.25">
      <c r="A10" s="56"/>
      <c r="B10" s="58"/>
      <c r="C10" s="58"/>
      <c r="D10" s="63"/>
      <c r="E10" s="56"/>
      <c r="F10" s="38" t="s">
        <v>210</v>
      </c>
      <c r="G10" s="38" t="s">
        <v>211</v>
      </c>
      <c r="H10" s="38" t="s">
        <v>212</v>
      </c>
      <c r="I10" s="63"/>
      <c r="J10" s="63"/>
      <c r="K10" s="63"/>
      <c r="L10" s="56"/>
    </row>
    <row r="11" spans="1:12" ht="60" x14ac:dyDescent="0.25">
      <c r="A11" s="37">
        <v>1</v>
      </c>
      <c r="B11" s="1" t="s">
        <v>219</v>
      </c>
      <c r="C11" s="27" t="s">
        <v>220</v>
      </c>
      <c r="D11" s="38" t="s">
        <v>21</v>
      </c>
      <c r="E11" s="37">
        <v>121</v>
      </c>
      <c r="F11" s="3">
        <v>2418</v>
      </c>
      <c r="G11" s="3">
        <v>2408</v>
      </c>
      <c r="H11" s="3">
        <v>2418</v>
      </c>
      <c r="I11" s="5">
        <f>AVERAGE(F11:H11)</f>
        <v>2414.6666666666665</v>
      </c>
      <c r="J11" s="5">
        <f t="shared" ref="J11" si="0">STDEV(F11:H11)</f>
        <v>5.7735026918962582</v>
      </c>
      <c r="K11" s="5">
        <f t="shared" ref="K11" si="1">J11/I11*100</f>
        <v>0.23910143671574788</v>
      </c>
      <c r="L11" s="6">
        <f t="shared" ref="L11" si="2">ROUND((I11*E11),2)</f>
        <v>292174.67</v>
      </c>
    </row>
    <row r="12" spans="1:12" ht="60" x14ac:dyDescent="0.25">
      <c r="A12" s="37">
        <v>2</v>
      </c>
      <c r="B12" s="1" t="s">
        <v>219</v>
      </c>
      <c r="C12" s="27" t="s">
        <v>220</v>
      </c>
      <c r="D12" s="38" t="s">
        <v>21</v>
      </c>
      <c r="E12" s="37">
        <v>45</v>
      </c>
      <c r="F12" s="3">
        <v>624</v>
      </c>
      <c r="G12" s="3">
        <v>624</v>
      </c>
      <c r="H12" s="3">
        <v>614</v>
      </c>
      <c r="I12" s="5">
        <f>AVERAGE(F12:H12)</f>
        <v>620.66666666666663</v>
      </c>
      <c r="J12" s="5">
        <f>STDEV(F12:H12)</f>
        <v>5.7735026918962573</v>
      </c>
      <c r="K12" s="5">
        <f>J12/I12*100</f>
        <v>0.93020988591239384</v>
      </c>
      <c r="L12" s="6">
        <f>ROUND((I12*E12),2)</f>
        <v>27930</v>
      </c>
    </row>
    <row r="13" spans="1:12" x14ac:dyDescent="0.25">
      <c r="A13" s="62" t="s">
        <v>20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11">
        <f>SUM(L11:L12)</f>
        <v>320104.67</v>
      </c>
    </row>
    <row r="14" spans="1:12" x14ac:dyDescent="0.25">
      <c r="A14" s="2" t="s">
        <v>14</v>
      </c>
      <c r="B14" s="2"/>
      <c r="C14" s="2"/>
      <c r="D14" s="2" t="s">
        <v>15</v>
      </c>
      <c r="E14" s="2"/>
      <c r="F14" s="2"/>
      <c r="G14" s="2"/>
      <c r="H14" s="2"/>
      <c r="I14" s="2"/>
    </row>
    <row r="15" spans="1:12" x14ac:dyDescent="0.25">
      <c r="D15" t="s">
        <v>16</v>
      </c>
    </row>
    <row r="16" spans="1:12" x14ac:dyDescent="0.25">
      <c r="A16" t="s">
        <v>17</v>
      </c>
    </row>
    <row r="17" spans="4:4" x14ac:dyDescent="0.25">
      <c r="D17" t="s">
        <v>19</v>
      </c>
    </row>
    <row r="19" spans="4:4" x14ac:dyDescent="0.25">
      <c r="D19" t="s">
        <v>18</v>
      </c>
    </row>
  </sheetData>
  <mergeCells count="18">
    <mergeCell ref="A2:L2"/>
    <mergeCell ref="A3:L3"/>
    <mergeCell ref="A5:B5"/>
    <mergeCell ref="C5:L5"/>
    <mergeCell ref="A6:B7"/>
    <mergeCell ref="C6:L7"/>
    <mergeCell ref="L9:L10"/>
    <mergeCell ref="A13:K13"/>
    <mergeCell ref="A8:L8"/>
    <mergeCell ref="A9:A10"/>
    <mergeCell ref="B9:B10"/>
    <mergeCell ref="C9:C10"/>
    <mergeCell ref="D9:D10"/>
    <mergeCell ref="E9:E10"/>
    <mergeCell ref="F9:H9"/>
    <mergeCell ref="I9:I10"/>
    <mergeCell ref="J9:J10"/>
    <mergeCell ref="K9:K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opLeftCell="A67" workbookViewId="0">
      <selection activeCell="G91" sqref="G91"/>
    </sheetView>
  </sheetViews>
  <sheetFormatPr defaultRowHeight="15" x14ac:dyDescent="0.25"/>
  <cols>
    <col min="1" max="1" width="3.140625" customWidth="1"/>
    <col min="2" max="2" width="35.28515625" customWidth="1"/>
    <col min="3" max="3" width="11.7109375" customWidth="1"/>
    <col min="4" max="4" width="7.140625" customWidth="1"/>
    <col min="5" max="5" width="4.42578125" customWidth="1"/>
    <col min="6" max="6" width="7.42578125" customWidth="1"/>
    <col min="7" max="7" width="8.85546875" customWidth="1"/>
    <col min="8" max="8" width="8.28515625" customWidth="1"/>
    <col min="9" max="9" width="9.85546875" customWidth="1"/>
    <col min="10" max="10" width="8.85546875" customWidth="1"/>
    <col min="11" max="11" width="9.28515625" customWidth="1"/>
    <col min="12" max="12" width="14.42578125" customWidth="1"/>
  </cols>
  <sheetData>
    <row r="1" spans="1:12" ht="18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8" customHeight="1" x14ac:dyDescent="0.25">
      <c r="A2" s="65" t="s">
        <v>25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6.75" customHeight="1" x14ac:dyDescent="0.25"/>
    <row r="4" spans="1:12" x14ac:dyDescent="0.25">
      <c r="A4" s="42" t="s">
        <v>1</v>
      </c>
      <c r="B4" s="43"/>
      <c r="C4" s="59" t="s">
        <v>2</v>
      </c>
      <c r="D4" s="60"/>
      <c r="E4" s="60"/>
      <c r="F4" s="60"/>
      <c r="G4" s="60"/>
      <c r="H4" s="60"/>
      <c r="I4" s="60"/>
      <c r="J4" s="60"/>
      <c r="K4" s="60"/>
      <c r="L4" s="61"/>
    </row>
    <row r="5" spans="1:12" x14ac:dyDescent="0.25">
      <c r="A5" s="44" t="s">
        <v>3</v>
      </c>
      <c r="B5" s="45"/>
      <c r="C5" s="67" t="s">
        <v>4</v>
      </c>
      <c r="D5" s="68"/>
      <c r="E5" s="68"/>
      <c r="F5" s="68"/>
      <c r="G5" s="68"/>
      <c r="H5" s="68"/>
      <c r="I5" s="68"/>
      <c r="J5" s="68"/>
      <c r="K5" s="68"/>
      <c r="L5" s="69"/>
    </row>
    <row r="6" spans="1:12" x14ac:dyDescent="0.25">
      <c r="A6" s="46"/>
      <c r="B6" s="47"/>
      <c r="C6" s="70"/>
      <c r="D6" s="71"/>
      <c r="E6" s="71"/>
      <c r="F6" s="71"/>
      <c r="G6" s="71"/>
      <c r="H6" s="71"/>
      <c r="I6" s="71"/>
      <c r="J6" s="71"/>
      <c r="K6" s="71"/>
      <c r="L6" s="72"/>
    </row>
    <row r="7" spans="1:12" ht="18" x14ac:dyDescent="0.25">
      <c r="A7" s="48" t="s">
        <v>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2" x14ac:dyDescent="0.25">
      <c r="A8" s="56" t="s">
        <v>6</v>
      </c>
      <c r="B8" s="57" t="s">
        <v>7</v>
      </c>
      <c r="C8" s="57" t="s">
        <v>31</v>
      </c>
      <c r="D8" s="63" t="s">
        <v>8</v>
      </c>
      <c r="E8" s="57" t="s">
        <v>9</v>
      </c>
      <c r="F8" s="59" t="s">
        <v>24</v>
      </c>
      <c r="G8" s="60"/>
      <c r="H8" s="61"/>
      <c r="I8" s="63" t="s">
        <v>10</v>
      </c>
      <c r="J8" s="63" t="s">
        <v>11</v>
      </c>
      <c r="K8" s="63" t="s">
        <v>12</v>
      </c>
      <c r="L8" s="56" t="s">
        <v>13</v>
      </c>
    </row>
    <row r="9" spans="1:12" ht="43.5" customHeight="1" x14ac:dyDescent="0.25">
      <c r="A9" s="56"/>
      <c r="B9" s="58"/>
      <c r="C9" s="58"/>
      <c r="D9" s="63"/>
      <c r="E9" s="58"/>
      <c r="F9" s="13" t="s">
        <v>28</v>
      </c>
      <c r="G9" s="13" t="s">
        <v>29</v>
      </c>
      <c r="H9" s="13" t="s">
        <v>30</v>
      </c>
      <c r="I9" s="63"/>
      <c r="J9" s="63"/>
      <c r="K9" s="63"/>
      <c r="L9" s="56"/>
    </row>
    <row r="10" spans="1:12" ht="62.25" customHeight="1" x14ac:dyDescent="0.25">
      <c r="A10" s="8">
        <v>1</v>
      </c>
      <c r="B10" s="9" t="s">
        <v>26</v>
      </c>
      <c r="C10" s="13" t="s">
        <v>32</v>
      </c>
      <c r="D10" s="13" t="s">
        <v>27</v>
      </c>
      <c r="E10" s="10">
        <v>2</v>
      </c>
      <c r="F10" s="3">
        <v>5420</v>
      </c>
      <c r="G10" s="3">
        <v>5555.5</v>
      </c>
      <c r="H10" s="3">
        <v>5691</v>
      </c>
      <c r="I10" s="5">
        <f>AVERAGE(F10:H10)</f>
        <v>5555.5</v>
      </c>
      <c r="J10" s="5">
        <f t="shared" ref="J10:J17" si="0">STDEV(F10:H10)</f>
        <v>135.5</v>
      </c>
      <c r="K10" s="5">
        <f t="shared" ref="K10:K17" si="1">J10/I10*100</f>
        <v>2.4390243902439024</v>
      </c>
      <c r="L10" s="6">
        <f t="shared" ref="L10:L17" si="2">ROUND((I10*E10),2)</f>
        <v>11111</v>
      </c>
    </row>
    <row r="11" spans="1:12" ht="60" customHeight="1" x14ac:dyDescent="0.25">
      <c r="A11" s="8">
        <v>2</v>
      </c>
      <c r="B11" s="9" t="s">
        <v>33</v>
      </c>
      <c r="C11" s="13" t="s">
        <v>32</v>
      </c>
      <c r="D11" s="15" t="s">
        <v>27</v>
      </c>
      <c r="E11" s="10">
        <v>10</v>
      </c>
      <c r="F11" s="3">
        <v>256</v>
      </c>
      <c r="G11" s="3">
        <v>262.39999999999998</v>
      </c>
      <c r="H11" s="3">
        <v>268.8</v>
      </c>
      <c r="I11" s="5">
        <f t="shared" ref="I11:I17" si="3">AVERAGE(F11:H11)</f>
        <v>262.40000000000003</v>
      </c>
      <c r="J11" s="5">
        <f t="shared" si="0"/>
        <v>6.4000000000000057</v>
      </c>
      <c r="K11" s="5">
        <f t="shared" si="1"/>
        <v>2.4390243902439042</v>
      </c>
      <c r="L11" s="6">
        <f t="shared" si="2"/>
        <v>2624</v>
      </c>
    </row>
    <row r="12" spans="1:12" ht="91.5" customHeight="1" x14ac:dyDescent="0.25">
      <c r="A12" s="8">
        <v>3</v>
      </c>
      <c r="B12" s="9" t="s">
        <v>34</v>
      </c>
      <c r="C12" s="13" t="s">
        <v>32</v>
      </c>
      <c r="D12" s="15" t="s">
        <v>27</v>
      </c>
      <c r="E12" s="10">
        <v>5</v>
      </c>
      <c r="F12" s="3">
        <v>341</v>
      </c>
      <c r="G12" s="3">
        <v>349.53</v>
      </c>
      <c r="H12" s="3">
        <v>358.05</v>
      </c>
      <c r="I12" s="5">
        <f t="shared" si="3"/>
        <v>349.52666666666664</v>
      </c>
      <c r="J12" s="5">
        <f t="shared" si="0"/>
        <v>8.5250004887585451</v>
      </c>
      <c r="K12" s="5">
        <f t="shared" si="1"/>
        <v>2.4390128999480858</v>
      </c>
      <c r="L12" s="6">
        <f t="shared" si="2"/>
        <v>1747.63</v>
      </c>
    </row>
    <row r="13" spans="1:12" ht="90" customHeight="1" x14ac:dyDescent="0.25">
      <c r="A13" s="8">
        <v>4</v>
      </c>
      <c r="B13" s="9" t="s">
        <v>35</v>
      </c>
      <c r="C13" s="13" t="s">
        <v>32</v>
      </c>
      <c r="D13" s="15" t="s">
        <v>27</v>
      </c>
      <c r="E13" s="10">
        <v>5</v>
      </c>
      <c r="F13" s="3">
        <v>341</v>
      </c>
      <c r="G13" s="3">
        <v>349.53</v>
      </c>
      <c r="H13" s="3">
        <v>358.05</v>
      </c>
      <c r="I13" s="5">
        <f t="shared" si="3"/>
        <v>349.52666666666664</v>
      </c>
      <c r="J13" s="5">
        <f t="shared" si="0"/>
        <v>8.5250004887585451</v>
      </c>
      <c r="K13" s="5">
        <f t="shared" si="1"/>
        <v>2.4390128999480858</v>
      </c>
      <c r="L13" s="6">
        <f t="shared" si="2"/>
        <v>1747.63</v>
      </c>
    </row>
    <row r="14" spans="1:12" ht="89.25" customHeight="1" x14ac:dyDescent="0.25">
      <c r="A14" s="8">
        <v>5</v>
      </c>
      <c r="B14" s="9" t="s">
        <v>36</v>
      </c>
      <c r="C14" s="13" t="s">
        <v>32</v>
      </c>
      <c r="D14" s="15" t="s">
        <v>27</v>
      </c>
      <c r="E14" s="10">
        <v>5</v>
      </c>
      <c r="F14" s="3">
        <v>341</v>
      </c>
      <c r="G14" s="3">
        <v>349.53</v>
      </c>
      <c r="H14" s="3">
        <v>358.05</v>
      </c>
      <c r="I14" s="5">
        <f t="shared" si="3"/>
        <v>349.52666666666664</v>
      </c>
      <c r="J14" s="5">
        <f t="shared" si="0"/>
        <v>8.5250004887585451</v>
      </c>
      <c r="K14" s="5">
        <f t="shared" si="1"/>
        <v>2.4390128999480858</v>
      </c>
      <c r="L14" s="6">
        <f t="shared" si="2"/>
        <v>1747.63</v>
      </c>
    </row>
    <row r="15" spans="1:12" ht="90" customHeight="1" x14ac:dyDescent="0.25">
      <c r="A15" s="8">
        <v>6</v>
      </c>
      <c r="B15" s="9" t="s">
        <v>37</v>
      </c>
      <c r="C15" s="13" t="s">
        <v>32</v>
      </c>
      <c r="D15" s="15" t="s">
        <v>27</v>
      </c>
      <c r="E15" s="10">
        <v>5</v>
      </c>
      <c r="F15" s="3">
        <v>341</v>
      </c>
      <c r="G15" s="3">
        <v>349.53</v>
      </c>
      <c r="H15" s="3">
        <v>358.05</v>
      </c>
      <c r="I15" s="5">
        <f t="shared" si="3"/>
        <v>349.52666666666664</v>
      </c>
      <c r="J15" s="5">
        <f t="shared" si="0"/>
        <v>8.5250004887585451</v>
      </c>
      <c r="K15" s="5">
        <f t="shared" si="1"/>
        <v>2.4390128999480858</v>
      </c>
      <c r="L15" s="6">
        <f t="shared" si="2"/>
        <v>1747.63</v>
      </c>
    </row>
    <row r="16" spans="1:12" ht="91.5" customHeight="1" x14ac:dyDescent="0.25">
      <c r="A16" s="8">
        <v>7</v>
      </c>
      <c r="B16" s="9" t="s">
        <v>38</v>
      </c>
      <c r="C16" s="13" t="s">
        <v>32</v>
      </c>
      <c r="D16" s="15" t="s">
        <v>27</v>
      </c>
      <c r="E16" s="10">
        <v>5</v>
      </c>
      <c r="F16" s="3">
        <v>341</v>
      </c>
      <c r="G16" s="3">
        <v>349.53</v>
      </c>
      <c r="H16" s="3">
        <v>358.05</v>
      </c>
      <c r="I16" s="5">
        <f t="shared" si="3"/>
        <v>349.52666666666664</v>
      </c>
      <c r="J16" s="5">
        <f t="shared" si="0"/>
        <v>8.5250004887585451</v>
      </c>
      <c r="K16" s="5">
        <f t="shared" si="1"/>
        <v>2.4390128999480858</v>
      </c>
      <c r="L16" s="6">
        <f t="shared" si="2"/>
        <v>1747.63</v>
      </c>
    </row>
    <row r="17" spans="1:14" ht="90.75" customHeight="1" x14ac:dyDescent="0.25">
      <c r="A17" s="8">
        <v>8</v>
      </c>
      <c r="B17" s="9" t="s">
        <v>39</v>
      </c>
      <c r="C17" s="13" t="s">
        <v>32</v>
      </c>
      <c r="D17" s="15" t="s">
        <v>27</v>
      </c>
      <c r="E17" s="10">
        <v>5</v>
      </c>
      <c r="F17" s="3">
        <v>341</v>
      </c>
      <c r="G17" s="3">
        <v>349.53</v>
      </c>
      <c r="H17" s="3">
        <v>358.05</v>
      </c>
      <c r="I17" s="5">
        <f t="shared" si="3"/>
        <v>349.52666666666664</v>
      </c>
      <c r="J17" s="5">
        <f t="shared" si="0"/>
        <v>8.5250004887585451</v>
      </c>
      <c r="K17" s="5">
        <f t="shared" si="1"/>
        <v>2.4390128999480858</v>
      </c>
      <c r="L17" s="6">
        <f t="shared" si="2"/>
        <v>1747.63</v>
      </c>
    </row>
    <row r="18" spans="1:14" ht="76.5" customHeight="1" x14ac:dyDescent="0.25">
      <c r="A18" s="8">
        <v>9</v>
      </c>
      <c r="B18" s="9" t="s">
        <v>40</v>
      </c>
      <c r="C18" s="13" t="s">
        <v>32</v>
      </c>
      <c r="D18" s="15" t="s">
        <v>27</v>
      </c>
      <c r="E18" s="10">
        <v>5</v>
      </c>
      <c r="F18" s="3">
        <v>372</v>
      </c>
      <c r="G18" s="3">
        <v>381.3</v>
      </c>
      <c r="H18" s="3">
        <v>390.6</v>
      </c>
      <c r="I18" s="5">
        <f t="shared" ref="I18:I68" si="4">AVERAGE(F18:H18)</f>
        <v>381.3</v>
      </c>
      <c r="J18" s="5">
        <f t="shared" ref="J18:J68" si="5">STDEV(F18:H18)</f>
        <v>9.3000000000000114</v>
      </c>
      <c r="K18" s="5">
        <f t="shared" ref="K18:K68" si="6">J18/I18*100</f>
        <v>2.4390243902439055</v>
      </c>
      <c r="L18" s="6">
        <f t="shared" ref="L18:L68" si="7">ROUND((I18*E18),2)</f>
        <v>1906.5</v>
      </c>
      <c r="M18" s="16"/>
      <c r="N18" s="17"/>
    </row>
    <row r="19" spans="1:14" ht="74.25" customHeight="1" x14ac:dyDescent="0.25">
      <c r="A19" s="12">
        <v>10</v>
      </c>
      <c r="B19" s="9" t="s">
        <v>41</v>
      </c>
      <c r="C19" s="15" t="s">
        <v>32</v>
      </c>
      <c r="D19" s="15" t="s">
        <v>27</v>
      </c>
      <c r="E19" s="10">
        <v>5</v>
      </c>
      <c r="F19" s="3">
        <v>372</v>
      </c>
      <c r="G19" s="3">
        <v>381.3</v>
      </c>
      <c r="H19" s="3">
        <v>390.6</v>
      </c>
      <c r="I19" s="5">
        <f t="shared" si="4"/>
        <v>381.3</v>
      </c>
      <c r="J19" s="5">
        <f t="shared" si="5"/>
        <v>9.3000000000000114</v>
      </c>
      <c r="K19" s="5">
        <f t="shared" si="6"/>
        <v>2.4390243902439055</v>
      </c>
      <c r="L19" s="6">
        <f t="shared" si="7"/>
        <v>1906.5</v>
      </c>
      <c r="M19" s="16"/>
      <c r="N19" s="17"/>
    </row>
    <row r="20" spans="1:14" ht="77.25" customHeight="1" x14ac:dyDescent="0.25">
      <c r="A20" s="12">
        <v>11</v>
      </c>
      <c r="B20" s="9" t="s">
        <v>42</v>
      </c>
      <c r="C20" s="15" t="s">
        <v>32</v>
      </c>
      <c r="D20" s="15" t="s">
        <v>27</v>
      </c>
      <c r="E20" s="10">
        <v>5</v>
      </c>
      <c r="F20" s="3">
        <v>372</v>
      </c>
      <c r="G20" s="3">
        <v>381.3</v>
      </c>
      <c r="H20" s="3">
        <v>390.6</v>
      </c>
      <c r="I20" s="5">
        <f t="shared" si="4"/>
        <v>381.3</v>
      </c>
      <c r="J20" s="5">
        <f t="shared" si="5"/>
        <v>9.3000000000000114</v>
      </c>
      <c r="K20" s="5">
        <f t="shared" si="6"/>
        <v>2.4390243902439055</v>
      </c>
      <c r="L20" s="6">
        <f t="shared" si="7"/>
        <v>1906.5</v>
      </c>
      <c r="M20" s="16"/>
      <c r="N20" s="17"/>
    </row>
    <row r="21" spans="1:14" ht="77.25" customHeight="1" x14ac:dyDescent="0.25">
      <c r="A21" s="12">
        <v>12</v>
      </c>
      <c r="B21" s="9" t="s">
        <v>43</v>
      </c>
      <c r="C21" s="15" t="s">
        <v>32</v>
      </c>
      <c r="D21" s="15" t="s">
        <v>27</v>
      </c>
      <c r="E21" s="10">
        <v>5</v>
      </c>
      <c r="F21" s="3">
        <v>372</v>
      </c>
      <c r="G21" s="3">
        <v>381.3</v>
      </c>
      <c r="H21" s="3">
        <v>390.6</v>
      </c>
      <c r="I21" s="5">
        <f t="shared" si="4"/>
        <v>381.3</v>
      </c>
      <c r="J21" s="5">
        <f t="shared" si="5"/>
        <v>9.3000000000000114</v>
      </c>
      <c r="K21" s="5">
        <f t="shared" si="6"/>
        <v>2.4390243902439055</v>
      </c>
      <c r="L21" s="6">
        <f t="shared" si="7"/>
        <v>1906.5</v>
      </c>
      <c r="M21" s="16"/>
      <c r="N21" s="17"/>
    </row>
    <row r="22" spans="1:14" ht="75.75" customHeight="1" x14ac:dyDescent="0.25">
      <c r="A22" s="12">
        <v>13</v>
      </c>
      <c r="B22" s="9" t="s">
        <v>44</v>
      </c>
      <c r="C22" s="15" t="s">
        <v>32</v>
      </c>
      <c r="D22" s="15" t="s">
        <v>27</v>
      </c>
      <c r="E22" s="10">
        <v>5</v>
      </c>
      <c r="F22" s="3">
        <v>372</v>
      </c>
      <c r="G22" s="3">
        <v>381.3</v>
      </c>
      <c r="H22" s="3">
        <v>390.6</v>
      </c>
      <c r="I22" s="5">
        <f t="shared" si="4"/>
        <v>381.3</v>
      </c>
      <c r="J22" s="5">
        <f t="shared" si="5"/>
        <v>9.3000000000000114</v>
      </c>
      <c r="K22" s="5">
        <f t="shared" si="6"/>
        <v>2.4390243902439055</v>
      </c>
      <c r="L22" s="6">
        <f t="shared" si="7"/>
        <v>1906.5</v>
      </c>
      <c r="M22" s="16"/>
      <c r="N22" s="17"/>
    </row>
    <row r="23" spans="1:14" ht="74.25" customHeight="1" x14ac:dyDescent="0.25">
      <c r="A23" s="12">
        <v>14</v>
      </c>
      <c r="B23" s="9" t="s">
        <v>45</v>
      </c>
      <c r="C23" s="15" t="s">
        <v>32</v>
      </c>
      <c r="D23" s="15" t="s">
        <v>27</v>
      </c>
      <c r="E23" s="10">
        <v>5</v>
      </c>
      <c r="F23" s="3">
        <v>372</v>
      </c>
      <c r="G23" s="3">
        <v>381.3</v>
      </c>
      <c r="H23" s="3">
        <v>390.6</v>
      </c>
      <c r="I23" s="5">
        <f t="shared" si="4"/>
        <v>381.3</v>
      </c>
      <c r="J23" s="5">
        <f t="shared" si="5"/>
        <v>9.3000000000000114</v>
      </c>
      <c r="K23" s="5">
        <f t="shared" si="6"/>
        <v>2.4390243902439055</v>
      </c>
      <c r="L23" s="6">
        <f t="shared" si="7"/>
        <v>1906.5</v>
      </c>
      <c r="M23" s="16"/>
      <c r="N23" s="17"/>
    </row>
    <row r="24" spans="1:14" ht="91.5" customHeight="1" x14ac:dyDescent="0.25">
      <c r="A24" s="12">
        <v>15</v>
      </c>
      <c r="B24" s="9" t="s">
        <v>46</v>
      </c>
      <c r="C24" s="15" t="s">
        <v>32</v>
      </c>
      <c r="D24" s="15" t="s">
        <v>27</v>
      </c>
      <c r="E24" s="10">
        <v>3</v>
      </c>
      <c r="F24" s="3">
        <v>1180</v>
      </c>
      <c r="G24" s="3">
        <v>1209.5</v>
      </c>
      <c r="H24" s="3">
        <v>1239</v>
      </c>
      <c r="I24" s="5">
        <f t="shared" si="4"/>
        <v>1209.5</v>
      </c>
      <c r="J24" s="5">
        <f t="shared" si="5"/>
        <v>29.5</v>
      </c>
      <c r="K24" s="5">
        <f t="shared" si="6"/>
        <v>2.4390243902439024</v>
      </c>
      <c r="L24" s="6">
        <f t="shared" si="7"/>
        <v>3628.5</v>
      </c>
      <c r="M24" s="16"/>
      <c r="N24" s="17"/>
    </row>
    <row r="25" spans="1:14" ht="91.5" customHeight="1" x14ac:dyDescent="0.25">
      <c r="A25" s="12">
        <v>16</v>
      </c>
      <c r="B25" s="9" t="s">
        <v>47</v>
      </c>
      <c r="C25" s="15" t="s">
        <v>32</v>
      </c>
      <c r="D25" s="15" t="s">
        <v>27</v>
      </c>
      <c r="E25" s="10">
        <v>5</v>
      </c>
      <c r="F25" s="3">
        <v>4440</v>
      </c>
      <c r="G25" s="3">
        <v>4551</v>
      </c>
      <c r="H25" s="3">
        <v>4662</v>
      </c>
      <c r="I25" s="5">
        <f t="shared" si="4"/>
        <v>4551</v>
      </c>
      <c r="J25" s="5">
        <f t="shared" si="5"/>
        <v>111</v>
      </c>
      <c r="K25" s="5">
        <f t="shared" si="6"/>
        <v>2.4390243902439024</v>
      </c>
      <c r="L25" s="6">
        <f t="shared" si="7"/>
        <v>22755</v>
      </c>
      <c r="M25" s="16"/>
      <c r="N25" s="17"/>
    </row>
    <row r="26" spans="1:14" ht="93" customHeight="1" x14ac:dyDescent="0.25">
      <c r="A26" s="12">
        <v>17</v>
      </c>
      <c r="B26" s="9" t="s">
        <v>48</v>
      </c>
      <c r="C26" s="15" t="s">
        <v>32</v>
      </c>
      <c r="D26" s="15" t="s">
        <v>27</v>
      </c>
      <c r="E26" s="10">
        <v>5</v>
      </c>
      <c r="F26" s="3">
        <v>4440</v>
      </c>
      <c r="G26" s="3">
        <v>4551</v>
      </c>
      <c r="H26" s="3">
        <v>4662</v>
      </c>
      <c r="I26" s="5">
        <f t="shared" si="4"/>
        <v>4551</v>
      </c>
      <c r="J26" s="5">
        <f t="shared" si="5"/>
        <v>111</v>
      </c>
      <c r="K26" s="5">
        <f t="shared" si="6"/>
        <v>2.4390243902439024</v>
      </c>
      <c r="L26" s="6">
        <f t="shared" si="7"/>
        <v>22755</v>
      </c>
      <c r="M26" s="16"/>
      <c r="N26" s="17"/>
    </row>
    <row r="27" spans="1:14" ht="63" customHeight="1" x14ac:dyDescent="0.25">
      <c r="A27" s="12">
        <v>18</v>
      </c>
      <c r="B27" s="9" t="s">
        <v>49</v>
      </c>
      <c r="C27" s="15" t="s">
        <v>32</v>
      </c>
      <c r="D27" s="15" t="s">
        <v>27</v>
      </c>
      <c r="E27" s="10">
        <v>1</v>
      </c>
      <c r="F27" s="3">
        <v>3730</v>
      </c>
      <c r="G27" s="3">
        <v>3823.25</v>
      </c>
      <c r="H27" s="3">
        <v>3916.5</v>
      </c>
      <c r="I27" s="5">
        <f t="shared" si="4"/>
        <v>3823.25</v>
      </c>
      <c r="J27" s="5">
        <f t="shared" si="5"/>
        <v>93.25</v>
      </c>
      <c r="K27" s="5">
        <f t="shared" si="6"/>
        <v>2.4390243902439024</v>
      </c>
      <c r="L27" s="6">
        <f t="shared" si="7"/>
        <v>3823.25</v>
      </c>
      <c r="M27" s="16"/>
      <c r="N27" s="17"/>
    </row>
    <row r="28" spans="1:14" ht="74.25" customHeight="1" x14ac:dyDescent="0.25">
      <c r="A28" s="12">
        <v>19</v>
      </c>
      <c r="B28" s="9" t="s">
        <v>50</v>
      </c>
      <c r="C28" s="15" t="s">
        <v>32</v>
      </c>
      <c r="D28" s="15" t="s">
        <v>27</v>
      </c>
      <c r="E28" s="10">
        <v>1</v>
      </c>
      <c r="F28" s="3">
        <v>756</v>
      </c>
      <c r="G28" s="3">
        <v>774.9</v>
      </c>
      <c r="H28" s="3">
        <v>793.8</v>
      </c>
      <c r="I28" s="5">
        <f t="shared" si="4"/>
        <v>774.9</v>
      </c>
      <c r="J28" s="5">
        <f t="shared" si="5"/>
        <v>18.899999999999977</v>
      </c>
      <c r="K28" s="5">
        <f t="shared" si="6"/>
        <v>2.4390243902438997</v>
      </c>
      <c r="L28" s="6">
        <f t="shared" si="7"/>
        <v>774.9</v>
      </c>
      <c r="M28" s="16"/>
      <c r="N28" s="17"/>
    </row>
    <row r="29" spans="1:14" ht="76.5" customHeight="1" x14ac:dyDescent="0.25">
      <c r="A29" s="12">
        <v>20</v>
      </c>
      <c r="B29" s="9" t="s">
        <v>51</v>
      </c>
      <c r="C29" s="15" t="s">
        <v>32</v>
      </c>
      <c r="D29" s="15" t="s">
        <v>27</v>
      </c>
      <c r="E29" s="10">
        <v>1</v>
      </c>
      <c r="F29" s="3">
        <v>756</v>
      </c>
      <c r="G29" s="3">
        <v>774.9</v>
      </c>
      <c r="H29" s="3">
        <v>793.8</v>
      </c>
      <c r="I29" s="5">
        <f t="shared" si="4"/>
        <v>774.9</v>
      </c>
      <c r="J29" s="5">
        <f t="shared" si="5"/>
        <v>18.899999999999977</v>
      </c>
      <c r="K29" s="5">
        <f t="shared" si="6"/>
        <v>2.4390243902438997</v>
      </c>
      <c r="L29" s="6">
        <f t="shared" si="7"/>
        <v>774.9</v>
      </c>
      <c r="M29" s="16"/>
      <c r="N29" s="17"/>
    </row>
    <row r="30" spans="1:14" ht="104.25" customHeight="1" x14ac:dyDescent="0.25">
      <c r="A30" s="12">
        <v>21</v>
      </c>
      <c r="B30" s="9" t="s">
        <v>52</v>
      </c>
      <c r="C30" s="15" t="s">
        <v>32</v>
      </c>
      <c r="D30" s="15" t="s">
        <v>27</v>
      </c>
      <c r="E30" s="10">
        <v>2</v>
      </c>
      <c r="F30" s="3">
        <v>674</v>
      </c>
      <c r="G30" s="3">
        <v>690.85</v>
      </c>
      <c r="H30" s="3">
        <v>707.7</v>
      </c>
      <c r="I30" s="5">
        <f t="shared" si="4"/>
        <v>690.85</v>
      </c>
      <c r="J30" s="5">
        <f t="shared" si="5"/>
        <v>16.850000000000023</v>
      </c>
      <c r="K30" s="5">
        <f t="shared" si="6"/>
        <v>2.4390243902439055</v>
      </c>
      <c r="L30" s="6">
        <f t="shared" si="7"/>
        <v>1381.7</v>
      </c>
      <c r="M30" s="16"/>
      <c r="N30" s="17"/>
    </row>
    <row r="31" spans="1:14" ht="62.25" customHeight="1" x14ac:dyDescent="0.25">
      <c r="A31" s="12">
        <v>22</v>
      </c>
      <c r="B31" s="9" t="s">
        <v>53</v>
      </c>
      <c r="C31" s="15" t="s">
        <v>32</v>
      </c>
      <c r="D31" s="15" t="s">
        <v>27</v>
      </c>
      <c r="E31" s="10">
        <v>5</v>
      </c>
      <c r="F31" s="3">
        <v>220</v>
      </c>
      <c r="G31" s="3">
        <v>225.5</v>
      </c>
      <c r="H31" s="3">
        <v>231</v>
      </c>
      <c r="I31" s="5">
        <f t="shared" si="4"/>
        <v>225.5</v>
      </c>
      <c r="J31" s="5">
        <f t="shared" si="5"/>
        <v>5.5</v>
      </c>
      <c r="K31" s="5">
        <f t="shared" si="6"/>
        <v>2.4390243902439024</v>
      </c>
      <c r="L31" s="6">
        <f t="shared" si="7"/>
        <v>1127.5</v>
      </c>
      <c r="M31" s="16"/>
      <c r="N31" s="17"/>
    </row>
    <row r="32" spans="1:14" ht="33" customHeight="1" x14ac:dyDescent="0.25">
      <c r="A32" s="12">
        <v>23</v>
      </c>
      <c r="B32" s="9" t="s">
        <v>54</v>
      </c>
      <c r="C32" s="15" t="s">
        <v>32</v>
      </c>
      <c r="D32" s="15" t="s">
        <v>91</v>
      </c>
      <c r="E32" s="10">
        <v>3</v>
      </c>
      <c r="F32" s="3">
        <v>107.2</v>
      </c>
      <c r="G32" s="3">
        <v>109.88</v>
      </c>
      <c r="H32" s="3">
        <v>112.56</v>
      </c>
      <c r="I32" s="5">
        <f t="shared" si="4"/>
        <v>109.88</v>
      </c>
      <c r="J32" s="5">
        <f t="shared" si="5"/>
        <v>2.6799999999999997</v>
      </c>
      <c r="K32" s="5">
        <f t="shared" si="6"/>
        <v>2.4390243902439024</v>
      </c>
      <c r="L32" s="6">
        <f t="shared" si="7"/>
        <v>329.64</v>
      </c>
      <c r="M32" s="16"/>
      <c r="N32" s="17"/>
    </row>
    <row r="33" spans="1:14" ht="45" customHeight="1" x14ac:dyDescent="0.25">
      <c r="A33" s="12">
        <v>24</v>
      </c>
      <c r="B33" s="9" t="s">
        <v>55</v>
      </c>
      <c r="C33" s="15" t="s">
        <v>32</v>
      </c>
      <c r="D33" s="15" t="s">
        <v>27</v>
      </c>
      <c r="E33" s="10">
        <v>1</v>
      </c>
      <c r="F33" s="3">
        <v>1111</v>
      </c>
      <c r="G33" s="3">
        <v>1138.78</v>
      </c>
      <c r="H33" s="3">
        <v>1166.55</v>
      </c>
      <c r="I33" s="5">
        <f t="shared" si="4"/>
        <v>1138.7766666666666</v>
      </c>
      <c r="J33" s="5">
        <f t="shared" si="5"/>
        <v>27.775000150014979</v>
      </c>
      <c r="K33" s="5">
        <f t="shared" si="6"/>
        <v>2.43902083376152</v>
      </c>
      <c r="L33" s="6">
        <f t="shared" si="7"/>
        <v>1138.78</v>
      </c>
      <c r="M33" s="16"/>
      <c r="N33" s="17"/>
    </row>
    <row r="34" spans="1:14" ht="118.5" customHeight="1" x14ac:dyDescent="0.25">
      <c r="A34" s="12">
        <v>25</v>
      </c>
      <c r="B34" s="9" t="s">
        <v>56</v>
      </c>
      <c r="C34" s="15" t="s">
        <v>32</v>
      </c>
      <c r="D34" s="15" t="s">
        <v>27</v>
      </c>
      <c r="E34" s="10">
        <v>2</v>
      </c>
      <c r="F34" s="3">
        <v>918</v>
      </c>
      <c r="G34" s="3">
        <v>940.95</v>
      </c>
      <c r="H34" s="3">
        <v>963.9</v>
      </c>
      <c r="I34" s="5">
        <f t="shared" si="4"/>
        <v>940.94999999999993</v>
      </c>
      <c r="J34" s="5">
        <f t="shared" si="5"/>
        <v>22.949999999999989</v>
      </c>
      <c r="K34" s="5">
        <f t="shared" si="6"/>
        <v>2.4390243902439015</v>
      </c>
      <c r="L34" s="6">
        <f t="shared" si="7"/>
        <v>1881.9</v>
      </c>
      <c r="M34" s="16"/>
      <c r="N34" s="17"/>
    </row>
    <row r="35" spans="1:14" ht="76.5" customHeight="1" x14ac:dyDescent="0.25">
      <c r="A35" s="12">
        <v>26</v>
      </c>
      <c r="B35" s="9" t="s">
        <v>57</v>
      </c>
      <c r="C35" s="15" t="s">
        <v>32</v>
      </c>
      <c r="D35" s="15" t="s">
        <v>27</v>
      </c>
      <c r="E35" s="10">
        <v>3</v>
      </c>
      <c r="F35" s="3">
        <v>258</v>
      </c>
      <c r="G35" s="3">
        <v>264.45</v>
      </c>
      <c r="H35" s="3">
        <v>270.89999999999998</v>
      </c>
      <c r="I35" s="5">
        <f t="shared" si="4"/>
        <v>264.45</v>
      </c>
      <c r="J35" s="5">
        <f t="shared" si="5"/>
        <v>6.4499999999999886</v>
      </c>
      <c r="K35" s="5">
        <f t="shared" si="6"/>
        <v>2.4390243902438984</v>
      </c>
      <c r="L35" s="6">
        <f t="shared" si="7"/>
        <v>793.35</v>
      </c>
      <c r="M35" s="16"/>
      <c r="N35" s="17"/>
    </row>
    <row r="36" spans="1:14" ht="75.75" customHeight="1" x14ac:dyDescent="0.25">
      <c r="A36" s="12">
        <v>27</v>
      </c>
      <c r="B36" s="9" t="s">
        <v>58</v>
      </c>
      <c r="C36" s="15" t="s">
        <v>32</v>
      </c>
      <c r="D36" s="15" t="s">
        <v>27</v>
      </c>
      <c r="E36" s="10">
        <v>3</v>
      </c>
      <c r="F36" s="3">
        <v>258</v>
      </c>
      <c r="G36" s="3">
        <v>264.45</v>
      </c>
      <c r="H36" s="3">
        <v>270.89999999999998</v>
      </c>
      <c r="I36" s="5">
        <f t="shared" si="4"/>
        <v>264.45</v>
      </c>
      <c r="J36" s="5">
        <f t="shared" si="5"/>
        <v>6.4499999999999886</v>
      </c>
      <c r="K36" s="5">
        <f t="shared" si="6"/>
        <v>2.4390243902438984</v>
      </c>
      <c r="L36" s="6">
        <f t="shared" si="7"/>
        <v>793.35</v>
      </c>
      <c r="M36" s="16"/>
      <c r="N36" s="17"/>
    </row>
    <row r="37" spans="1:14" ht="75.75" customHeight="1" x14ac:dyDescent="0.25">
      <c r="A37" s="12">
        <v>28</v>
      </c>
      <c r="B37" s="9" t="s">
        <v>59</v>
      </c>
      <c r="C37" s="15" t="s">
        <v>32</v>
      </c>
      <c r="D37" s="15" t="s">
        <v>27</v>
      </c>
      <c r="E37" s="10">
        <v>3</v>
      </c>
      <c r="F37" s="3">
        <v>258</v>
      </c>
      <c r="G37" s="3">
        <v>264.45</v>
      </c>
      <c r="H37" s="3">
        <v>270.89999999999998</v>
      </c>
      <c r="I37" s="5">
        <f t="shared" si="4"/>
        <v>264.45</v>
      </c>
      <c r="J37" s="5">
        <f t="shared" si="5"/>
        <v>6.4499999999999886</v>
      </c>
      <c r="K37" s="5">
        <f t="shared" si="6"/>
        <v>2.4390243902438984</v>
      </c>
      <c r="L37" s="6">
        <f t="shared" si="7"/>
        <v>793.35</v>
      </c>
      <c r="M37" s="16"/>
      <c r="N37" s="17"/>
    </row>
    <row r="38" spans="1:14" ht="75.75" customHeight="1" x14ac:dyDescent="0.25">
      <c r="A38" s="12">
        <v>29</v>
      </c>
      <c r="B38" s="9" t="s">
        <v>60</v>
      </c>
      <c r="C38" s="15" t="s">
        <v>32</v>
      </c>
      <c r="D38" s="15" t="s">
        <v>27</v>
      </c>
      <c r="E38" s="10">
        <v>3</v>
      </c>
      <c r="F38" s="3">
        <v>258</v>
      </c>
      <c r="G38" s="3">
        <v>264.45</v>
      </c>
      <c r="H38" s="3">
        <v>270.89999999999998</v>
      </c>
      <c r="I38" s="5">
        <f t="shared" si="4"/>
        <v>264.45</v>
      </c>
      <c r="J38" s="5">
        <f t="shared" si="5"/>
        <v>6.4499999999999886</v>
      </c>
      <c r="K38" s="5">
        <f t="shared" si="6"/>
        <v>2.4390243902438984</v>
      </c>
      <c r="L38" s="6">
        <f t="shared" si="7"/>
        <v>793.35</v>
      </c>
      <c r="M38" s="16"/>
      <c r="N38" s="17"/>
    </row>
    <row r="39" spans="1:14" ht="76.5" customHeight="1" x14ac:dyDescent="0.25">
      <c r="A39" s="12">
        <v>30</v>
      </c>
      <c r="B39" s="9" t="s">
        <v>61</v>
      </c>
      <c r="C39" s="15" t="s">
        <v>32</v>
      </c>
      <c r="D39" s="15" t="s">
        <v>27</v>
      </c>
      <c r="E39" s="10">
        <v>3</v>
      </c>
      <c r="F39" s="3">
        <v>258</v>
      </c>
      <c r="G39" s="3">
        <v>264.45</v>
      </c>
      <c r="H39" s="3">
        <v>270.89999999999998</v>
      </c>
      <c r="I39" s="5">
        <f t="shared" si="4"/>
        <v>264.45</v>
      </c>
      <c r="J39" s="5">
        <f t="shared" si="5"/>
        <v>6.4499999999999886</v>
      </c>
      <c r="K39" s="5">
        <f t="shared" si="6"/>
        <v>2.4390243902438984</v>
      </c>
      <c r="L39" s="6">
        <f t="shared" si="7"/>
        <v>793.35</v>
      </c>
      <c r="M39" s="16"/>
      <c r="N39" s="17"/>
    </row>
    <row r="40" spans="1:14" ht="76.5" customHeight="1" x14ac:dyDescent="0.25">
      <c r="A40" s="12">
        <v>31</v>
      </c>
      <c r="B40" s="9" t="s">
        <v>62</v>
      </c>
      <c r="C40" s="15" t="s">
        <v>32</v>
      </c>
      <c r="D40" s="15" t="s">
        <v>27</v>
      </c>
      <c r="E40" s="10">
        <v>3</v>
      </c>
      <c r="F40" s="3">
        <v>258</v>
      </c>
      <c r="G40" s="3">
        <v>264.45</v>
      </c>
      <c r="H40" s="3">
        <v>270.89999999999998</v>
      </c>
      <c r="I40" s="5">
        <f t="shared" si="4"/>
        <v>264.45</v>
      </c>
      <c r="J40" s="5">
        <f t="shared" si="5"/>
        <v>6.4499999999999886</v>
      </c>
      <c r="K40" s="5">
        <f t="shared" si="6"/>
        <v>2.4390243902438984</v>
      </c>
      <c r="L40" s="6">
        <f t="shared" si="7"/>
        <v>793.35</v>
      </c>
      <c r="M40" s="16"/>
      <c r="N40" s="17"/>
    </row>
    <row r="41" spans="1:14" ht="30.75" customHeight="1" x14ac:dyDescent="0.25">
      <c r="A41" s="12">
        <v>32</v>
      </c>
      <c r="B41" s="9" t="s">
        <v>63</v>
      </c>
      <c r="C41" s="15" t="s">
        <v>32</v>
      </c>
      <c r="D41" s="15" t="s">
        <v>27</v>
      </c>
      <c r="E41" s="10">
        <v>3</v>
      </c>
      <c r="F41" s="3">
        <v>393.8</v>
      </c>
      <c r="G41" s="3">
        <v>403.65</v>
      </c>
      <c r="H41" s="3">
        <v>413.49</v>
      </c>
      <c r="I41" s="5">
        <f t="shared" si="4"/>
        <v>403.6466666666667</v>
      </c>
      <c r="J41" s="5">
        <f t="shared" si="5"/>
        <v>9.8450004232266703</v>
      </c>
      <c r="K41" s="5">
        <f t="shared" si="6"/>
        <v>2.439014424305086</v>
      </c>
      <c r="L41" s="6">
        <f t="shared" si="7"/>
        <v>1210.94</v>
      </c>
      <c r="M41" s="16"/>
      <c r="N41" s="17"/>
    </row>
    <row r="42" spans="1:14" ht="36" customHeight="1" x14ac:dyDescent="0.25">
      <c r="A42" s="12">
        <v>33</v>
      </c>
      <c r="B42" s="9" t="s">
        <v>64</v>
      </c>
      <c r="C42" s="15" t="s">
        <v>32</v>
      </c>
      <c r="D42" s="15" t="s">
        <v>27</v>
      </c>
      <c r="E42" s="10">
        <v>3</v>
      </c>
      <c r="F42" s="3">
        <v>393.8</v>
      </c>
      <c r="G42" s="3">
        <v>403</v>
      </c>
      <c r="H42" s="3">
        <v>413.49</v>
      </c>
      <c r="I42" s="5">
        <f t="shared" si="4"/>
        <v>403.43</v>
      </c>
      <c r="J42" s="5">
        <f t="shared" si="5"/>
        <v>9.8520403978059274</v>
      </c>
      <c r="K42" s="5">
        <f t="shared" si="6"/>
        <v>2.4420693547346324</v>
      </c>
      <c r="L42" s="6">
        <f t="shared" si="7"/>
        <v>1210.29</v>
      </c>
      <c r="M42" s="16"/>
      <c r="N42" s="17"/>
    </row>
    <row r="43" spans="1:14" ht="36" customHeight="1" x14ac:dyDescent="0.25">
      <c r="A43" s="12">
        <v>34</v>
      </c>
      <c r="B43" s="9" t="s">
        <v>65</v>
      </c>
      <c r="C43" s="15" t="s">
        <v>32</v>
      </c>
      <c r="D43" s="15" t="s">
        <v>27</v>
      </c>
      <c r="E43" s="10">
        <v>3</v>
      </c>
      <c r="F43" s="3">
        <v>393.8</v>
      </c>
      <c r="G43" s="3">
        <v>403.65</v>
      </c>
      <c r="H43" s="3">
        <v>413.49</v>
      </c>
      <c r="I43" s="5">
        <f t="shared" si="4"/>
        <v>403.6466666666667</v>
      </c>
      <c r="J43" s="5">
        <f t="shared" si="5"/>
        <v>9.8450004232266703</v>
      </c>
      <c r="K43" s="5">
        <f t="shared" si="6"/>
        <v>2.439014424305086</v>
      </c>
      <c r="L43" s="6">
        <f t="shared" si="7"/>
        <v>1210.94</v>
      </c>
      <c r="M43" s="16"/>
      <c r="N43" s="17"/>
    </row>
    <row r="44" spans="1:14" ht="36" customHeight="1" x14ac:dyDescent="0.25">
      <c r="A44" s="12">
        <v>35</v>
      </c>
      <c r="B44" s="9" t="s">
        <v>66</v>
      </c>
      <c r="C44" s="15" t="s">
        <v>32</v>
      </c>
      <c r="D44" s="15" t="s">
        <v>27</v>
      </c>
      <c r="E44" s="10">
        <v>3</v>
      </c>
      <c r="F44" s="3">
        <v>354.2</v>
      </c>
      <c r="G44" s="3">
        <v>363.06</v>
      </c>
      <c r="H44" s="3">
        <v>371.91</v>
      </c>
      <c r="I44" s="5">
        <f t="shared" si="4"/>
        <v>363.05666666666667</v>
      </c>
      <c r="J44" s="5">
        <f t="shared" si="5"/>
        <v>8.8550004705439544</v>
      </c>
      <c r="K44" s="5">
        <f t="shared" si="6"/>
        <v>2.4390133231388913</v>
      </c>
      <c r="L44" s="6">
        <f t="shared" si="7"/>
        <v>1089.17</v>
      </c>
      <c r="M44" s="16"/>
      <c r="N44" s="17"/>
    </row>
    <row r="45" spans="1:14" ht="60" x14ac:dyDescent="0.25">
      <c r="A45" s="14">
        <v>36</v>
      </c>
      <c r="B45" s="9" t="s">
        <v>67</v>
      </c>
      <c r="C45" s="15" t="s">
        <v>32</v>
      </c>
      <c r="D45" s="15" t="s">
        <v>27</v>
      </c>
      <c r="E45" s="10">
        <v>1</v>
      </c>
      <c r="F45" s="3">
        <v>22157.3</v>
      </c>
      <c r="G45" s="3">
        <v>22711.23</v>
      </c>
      <c r="H45" s="3">
        <v>23265.17</v>
      </c>
      <c r="I45" s="5">
        <f t="shared" si="4"/>
        <v>22711.233333333334</v>
      </c>
      <c r="J45" s="5">
        <f t="shared" si="5"/>
        <v>553.93500000752135</v>
      </c>
      <c r="K45" s="5">
        <f t="shared" si="6"/>
        <v>2.439035308551516</v>
      </c>
      <c r="L45" s="6">
        <f t="shared" si="7"/>
        <v>22711.23</v>
      </c>
    </row>
    <row r="46" spans="1:14" ht="76.5" customHeight="1" x14ac:dyDescent="0.25">
      <c r="A46" s="14">
        <v>37</v>
      </c>
      <c r="B46" s="9" t="s">
        <v>68</v>
      </c>
      <c r="C46" s="15" t="s">
        <v>32</v>
      </c>
      <c r="D46" s="15" t="s">
        <v>27</v>
      </c>
      <c r="E46" s="10">
        <v>1</v>
      </c>
      <c r="F46" s="3">
        <v>13604</v>
      </c>
      <c r="G46" s="3">
        <v>13944.1</v>
      </c>
      <c r="H46" s="3">
        <v>14284.2</v>
      </c>
      <c r="I46" s="5">
        <f t="shared" si="4"/>
        <v>13944.1</v>
      </c>
      <c r="J46" s="5">
        <f t="shared" si="5"/>
        <v>340.10000000000036</v>
      </c>
      <c r="K46" s="5">
        <f t="shared" si="6"/>
        <v>2.439024390243905</v>
      </c>
      <c r="L46" s="6">
        <f t="shared" si="7"/>
        <v>13944.1</v>
      </c>
    </row>
    <row r="47" spans="1:14" ht="45" x14ac:dyDescent="0.25">
      <c r="A47" s="14">
        <v>38</v>
      </c>
      <c r="B47" s="9" t="s">
        <v>69</v>
      </c>
      <c r="C47" s="15" t="s">
        <v>32</v>
      </c>
      <c r="D47" s="15" t="s">
        <v>27</v>
      </c>
      <c r="E47" s="10">
        <v>5</v>
      </c>
      <c r="F47" s="3">
        <v>542.44000000000005</v>
      </c>
      <c r="G47" s="3">
        <v>556</v>
      </c>
      <c r="H47" s="3">
        <v>569.55999999999995</v>
      </c>
      <c r="I47" s="5">
        <f t="shared" si="4"/>
        <v>556</v>
      </c>
      <c r="J47" s="5">
        <f t="shared" si="5"/>
        <v>13.559999999999945</v>
      </c>
      <c r="K47" s="5">
        <f t="shared" si="6"/>
        <v>2.4388489208632995</v>
      </c>
      <c r="L47" s="6">
        <f t="shared" si="7"/>
        <v>2780</v>
      </c>
    </row>
    <row r="48" spans="1:14" ht="60" x14ac:dyDescent="0.25">
      <c r="A48" s="14">
        <v>39</v>
      </c>
      <c r="B48" s="9" t="s">
        <v>70</v>
      </c>
      <c r="C48" s="15" t="s">
        <v>32</v>
      </c>
      <c r="D48" s="15" t="s">
        <v>27</v>
      </c>
      <c r="E48" s="10">
        <v>1</v>
      </c>
      <c r="F48" s="3">
        <v>3566</v>
      </c>
      <c r="G48" s="3">
        <v>3655.15</v>
      </c>
      <c r="H48" s="3">
        <v>3744.3</v>
      </c>
      <c r="I48" s="5">
        <f t="shared" si="4"/>
        <v>3655.15</v>
      </c>
      <c r="J48" s="5">
        <f t="shared" si="5"/>
        <v>89.150000000000091</v>
      </c>
      <c r="K48" s="5">
        <f t="shared" si="6"/>
        <v>2.439024390243905</v>
      </c>
      <c r="L48" s="6">
        <f t="shared" si="7"/>
        <v>3655.15</v>
      </c>
    </row>
    <row r="49" spans="1:12" ht="45" x14ac:dyDescent="0.25">
      <c r="A49" s="14">
        <v>40</v>
      </c>
      <c r="B49" s="9" t="s">
        <v>71</v>
      </c>
      <c r="C49" s="15" t="s">
        <v>32</v>
      </c>
      <c r="D49" s="15" t="s">
        <v>27</v>
      </c>
      <c r="E49" s="10">
        <v>1</v>
      </c>
      <c r="F49" s="3">
        <v>3566</v>
      </c>
      <c r="G49" s="3">
        <v>3655.15</v>
      </c>
      <c r="H49" s="3">
        <v>3744.3</v>
      </c>
      <c r="I49" s="5">
        <f t="shared" si="4"/>
        <v>3655.15</v>
      </c>
      <c r="J49" s="5">
        <f t="shared" si="5"/>
        <v>89.150000000000091</v>
      </c>
      <c r="K49" s="5">
        <f t="shared" si="6"/>
        <v>2.439024390243905</v>
      </c>
      <c r="L49" s="6">
        <f t="shared" si="7"/>
        <v>3655.15</v>
      </c>
    </row>
    <row r="50" spans="1:12" ht="90" x14ac:dyDescent="0.25">
      <c r="A50" s="14">
        <v>41</v>
      </c>
      <c r="B50" s="9" t="s">
        <v>72</v>
      </c>
      <c r="C50" s="15" t="s">
        <v>32</v>
      </c>
      <c r="D50" s="15" t="s">
        <v>91</v>
      </c>
      <c r="E50" s="10">
        <v>1</v>
      </c>
      <c r="F50" s="3">
        <v>380.62</v>
      </c>
      <c r="G50" s="3">
        <v>390.14</v>
      </c>
      <c r="H50" s="3">
        <v>399.65</v>
      </c>
      <c r="I50" s="5">
        <f t="shared" si="4"/>
        <v>390.1366666666666</v>
      </c>
      <c r="J50" s="5">
        <f t="shared" si="5"/>
        <v>9.515000437905039</v>
      </c>
      <c r="K50" s="5">
        <f t="shared" si="6"/>
        <v>2.4388890485996466</v>
      </c>
      <c r="L50" s="6">
        <f t="shared" si="7"/>
        <v>390.14</v>
      </c>
    </row>
    <row r="51" spans="1:12" ht="60" x14ac:dyDescent="0.25">
      <c r="A51" s="14">
        <v>42</v>
      </c>
      <c r="B51" s="9" t="s">
        <v>73</v>
      </c>
      <c r="C51" s="15" t="s">
        <v>32</v>
      </c>
      <c r="D51" s="15" t="s">
        <v>27</v>
      </c>
      <c r="E51" s="10">
        <v>1</v>
      </c>
      <c r="F51" s="3">
        <v>3755.7</v>
      </c>
      <c r="G51" s="3">
        <v>3849.59</v>
      </c>
      <c r="H51" s="3">
        <v>3943.49</v>
      </c>
      <c r="I51" s="5">
        <f t="shared" si="4"/>
        <v>3849.5933333333328</v>
      </c>
      <c r="J51" s="5">
        <f t="shared" si="5"/>
        <v>93.895000044375792</v>
      </c>
      <c r="K51" s="5">
        <f t="shared" si="6"/>
        <v>2.4390888053381174</v>
      </c>
      <c r="L51" s="6">
        <f t="shared" si="7"/>
        <v>3849.59</v>
      </c>
    </row>
    <row r="52" spans="1:12" ht="120" x14ac:dyDescent="0.25">
      <c r="A52" s="14">
        <v>43</v>
      </c>
      <c r="B52" s="9" t="s">
        <v>74</v>
      </c>
      <c r="C52" s="15" t="s">
        <v>32</v>
      </c>
      <c r="D52" s="15" t="s">
        <v>91</v>
      </c>
      <c r="E52" s="10">
        <v>10</v>
      </c>
      <c r="F52" s="3">
        <v>50</v>
      </c>
      <c r="G52" s="3">
        <v>51.25</v>
      </c>
      <c r="H52" s="3">
        <v>52.5</v>
      </c>
      <c r="I52" s="5">
        <f t="shared" si="4"/>
        <v>51.25</v>
      </c>
      <c r="J52" s="5">
        <f t="shared" si="5"/>
        <v>1.25</v>
      </c>
      <c r="K52" s="5">
        <f t="shared" si="6"/>
        <v>2.4390243902439024</v>
      </c>
      <c r="L52" s="6">
        <f t="shared" si="7"/>
        <v>512.5</v>
      </c>
    </row>
    <row r="53" spans="1:12" ht="105" x14ac:dyDescent="0.25">
      <c r="A53" s="14">
        <v>44</v>
      </c>
      <c r="B53" s="9" t="s">
        <v>75</v>
      </c>
      <c r="C53" s="15" t="s">
        <v>32</v>
      </c>
      <c r="D53" s="15" t="s">
        <v>91</v>
      </c>
      <c r="E53" s="10">
        <v>5</v>
      </c>
      <c r="F53" s="3">
        <v>50</v>
      </c>
      <c r="G53" s="3">
        <v>51.25</v>
      </c>
      <c r="H53" s="3">
        <v>52.5</v>
      </c>
      <c r="I53" s="5">
        <f t="shared" si="4"/>
        <v>51.25</v>
      </c>
      <c r="J53" s="5">
        <f t="shared" si="5"/>
        <v>1.25</v>
      </c>
      <c r="K53" s="5">
        <f t="shared" si="6"/>
        <v>2.4390243902439024</v>
      </c>
      <c r="L53" s="6">
        <f t="shared" si="7"/>
        <v>256.25</v>
      </c>
    </row>
    <row r="54" spans="1:12" ht="31.5" customHeight="1" x14ac:dyDescent="0.25">
      <c r="A54" s="14">
        <v>45</v>
      </c>
      <c r="B54" s="9" t="s">
        <v>76</v>
      </c>
      <c r="C54" s="15" t="s">
        <v>32</v>
      </c>
      <c r="D54" s="15" t="s">
        <v>27</v>
      </c>
      <c r="E54" s="10">
        <v>5</v>
      </c>
      <c r="F54" s="3">
        <v>299.2</v>
      </c>
      <c r="G54" s="3">
        <v>306.68</v>
      </c>
      <c r="H54" s="3">
        <v>314.16000000000003</v>
      </c>
      <c r="I54" s="5">
        <f t="shared" si="4"/>
        <v>306.68</v>
      </c>
      <c r="J54" s="5">
        <f t="shared" si="5"/>
        <v>7.4800000000000182</v>
      </c>
      <c r="K54" s="5">
        <f t="shared" si="6"/>
        <v>2.4390243902439086</v>
      </c>
      <c r="L54" s="6">
        <f t="shared" si="7"/>
        <v>1533.4</v>
      </c>
    </row>
    <row r="55" spans="1:12" ht="34.5" customHeight="1" x14ac:dyDescent="0.25">
      <c r="A55" s="14">
        <v>46</v>
      </c>
      <c r="B55" s="9" t="s">
        <v>77</v>
      </c>
      <c r="C55" s="15" t="s">
        <v>32</v>
      </c>
      <c r="D55" s="15" t="s">
        <v>27</v>
      </c>
      <c r="E55" s="10">
        <v>5</v>
      </c>
      <c r="F55" s="3">
        <v>299.2</v>
      </c>
      <c r="G55" s="3">
        <v>306.68</v>
      </c>
      <c r="H55" s="3">
        <v>314.16000000000003</v>
      </c>
      <c r="I55" s="5">
        <f t="shared" si="4"/>
        <v>306.68</v>
      </c>
      <c r="J55" s="5">
        <f t="shared" si="5"/>
        <v>7.4800000000000182</v>
      </c>
      <c r="K55" s="5">
        <f t="shared" si="6"/>
        <v>2.4390243902439086</v>
      </c>
      <c r="L55" s="6">
        <f t="shared" si="7"/>
        <v>1533.4</v>
      </c>
    </row>
    <row r="56" spans="1:12" ht="30" customHeight="1" x14ac:dyDescent="0.25">
      <c r="A56" s="14">
        <v>47</v>
      </c>
      <c r="B56" s="9" t="s">
        <v>78</v>
      </c>
      <c r="C56" s="15" t="s">
        <v>32</v>
      </c>
      <c r="D56" s="15" t="s">
        <v>27</v>
      </c>
      <c r="E56" s="10">
        <v>5</v>
      </c>
      <c r="F56" s="3">
        <v>299.2</v>
      </c>
      <c r="G56" s="3">
        <v>306.68</v>
      </c>
      <c r="H56" s="3">
        <v>314.16000000000003</v>
      </c>
      <c r="I56" s="5">
        <f t="shared" si="4"/>
        <v>306.68</v>
      </c>
      <c r="J56" s="5">
        <f t="shared" si="5"/>
        <v>7.4800000000000182</v>
      </c>
      <c r="K56" s="5">
        <f t="shared" si="6"/>
        <v>2.4390243902439086</v>
      </c>
      <c r="L56" s="6">
        <f t="shared" si="7"/>
        <v>1533.4</v>
      </c>
    </row>
    <row r="57" spans="1:12" ht="45" customHeight="1" x14ac:dyDescent="0.25">
      <c r="A57" s="14">
        <v>48</v>
      </c>
      <c r="B57" s="9" t="s">
        <v>79</v>
      </c>
      <c r="C57" s="15" t="s">
        <v>32</v>
      </c>
      <c r="D57" s="15" t="s">
        <v>27</v>
      </c>
      <c r="E57" s="10">
        <v>3</v>
      </c>
      <c r="F57" s="3">
        <v>168.4</v>
      </c>
      <c r="G57" s="3">
        <v>172.61</v>
      </c>
      <c r="H57" s="3">
        <v>176.82</v>
      </c>
      <c r="I57" s="5">
        <f t="shared" si="4"/>
        <v>172.60999999999999</v>
      </c>
      <c r="J57" s="5">
        <f t="shared" si="5"/>
        <v>4.2099999999999937</v>
      </c>
      <c r="K57" s="5">
        <f t="shared" si="6"/>
        <v>2.4390243902438993</v>
      </c>
      <c r="L57" s="6">
        <f t="shared" si="7"/>
        <v>517.83000000000004</v>
      </c>
    </row>
    <row r="58" spans="1:12" ht="59.25" customHeight="1" x14ac:dyDescent="0.25">
      <c r="A58" s="14">
        <v>49</v>
      </c>
      <c r="B58" s="9" t="s">
        <v>80</v>
      </c>
      <c r="C58" s="15" t="s">
        <v>32</v>
      </c>
      <c r="D58" s="15" t="s">
        <v>27</v>
      </c>
      <c r="E58" s="10">
        <v>2</v>
      </c>
      <c r="F58" s="3">
        <v>910</v>
      </c>
      <c r="G58" s="3">
        <v>932.75</v>
      </c>
      <c r="H58" s="3">
        <v>955.5</v>
      </c>
      <c r="I58" s="5">
        <f t="shared" si="4"/>
        <v>932.75</v>
      </c>
      <c r="J58" s="5">
        <f t="shared" si="5"/>
        <v>22.75</v>
      </c>
      <c r="K58" s="5">
        <f t="shared" si="6"/>
        <v>2.4390243902439024</v>
      </c>
      <c r="L58" s="6">
        <f t="shared" si="7"/>
        <v>1865.5</v>
      </c>
    </row>
    <row r="59" spans="1:12" ht="60" x14ac:dyDescent="0.25">
      <c r="A59" s="14">
        <v>50</v>
      </c>
      <c r="B59" s="9" t="s">
        <v>81</v>
      </c>
      <c r="C59" s="15" t="s">
        <v>32</v>
      </c>
      <c r="D59" s="15" t="s">
        <v>27</v>
      </c>
      <c r="E59" s="10">
        <v>3</v>
      </c>
      <c r="F59" s="3">
        <v>804</v>
      </c>
      <c r="G59" s="3">
        <v>824.1</v>
      </c>
      <c r="H59" s="3">
        <v>844.2</v>
      </c>
      <c r="I59" s="5">
        <f t="shared" si="4"/>
        <v>824.1</v>
      </c>
      <c r="J59" s="5">
        <f t="shared" si="5"/>
        <v>20.100000000000023</v>
      </c>
      <c r="K59" s="5">
        <f t="shared" si="6"/>
        <v>2.4390243902439055</v>
      </c>
      <c r="L59" s="6">
        <f t="shared" si="7"/>
        <v>2472.3000000000002</v>
      </c>
    </row>
    <row r="60" spans="1:12" ht="152.25" customHeight="1" x14ac:dyDescent="0.25">
      <c r="A60" s="14">
        <v>51</v>
      </c>
      <c r="B60" s="9" t="s">
        <v>82</v>
      </c>
      <c r="C60" s="15" t="s">
        <v>32</v>
      </c>
      <c r="D60" s="15" t="s">
        <v>91</v>
      </c>
      <c r="E60" s="10">
        <v>2</v>
      </c>
      <c r="F60" s="3">
        <v>163.30000000000001</v>
      </c>
      <c r="G60" s="3">
        <v>167.38</v>
      </c>
      <c r="H60" s="3">
        <v>171.47</v>
      </c>
      <c r="I60" s="5">
        <f t="shared" si="4"/>
        <v>167.38333333333333</v>
      </c>
      <c r="J60" s="5">
        <f t="shared" si="5"/>
        <v>4.0850010199917062</v>
      </c>
      <c r="K60" s="5">
        <f t="shared" si="6"/>
        <v>2.4405064343274159</v>
      </c>
      <c r="L60" s="6">
        <f t="shared" si="7"/>
        <v>334.77</v>
      </c>
    </row>
    <row r="61" spans="1:12" ht="60" x14ac:dyDescent="0.25">
      <c r="A61" s="14">
        <v>52</v>
      </c>
      <c r="B61" s="9" t="s">
        <v>83</v>
      </c>
      <c r="C61" s="15" t="s">
        <v>32</v>
      </c>
      <c r="D61" s="15" t="s">
        <v>27</v>
      </c>
      <c r="E61" s="10">
        <v>2</v>
      </c>
      <c r="F61" s="3">
        <v>74.239999999999995</v>
      </c>
      <c r="G61" s="3">
        <v>76.099999999999994</v>
      </c>
      <c r="H61" s="3">
        <v>77.95</v>
      </c>
      <c r="I61" s="5">
        <f t="shared" si="4"/>
        <v>76.09666666666665</v>
      </c>
      <c r="J61" s="5">
        <f t="shared" si="5"/>
        <v>1.8550022461801356</v>
      </c>
      <c r="K61" s="5">
        <f t="shared" si="6"/>
        <v>2.4376918562093866</v>
      </c>
      <c r="L61" s="6">
        <f t="shared" si="7"/>
        <v>152.19</v>
      </c>
    </row>
    <row r="62" spans="1:12" ht="30" x14ac:dyDescent="0.25">
      <c r="A62" s="14">
        <v>53</v>
      </c>
      <c r="B62" s="9" t="s">
        <v>84</v>
      </c>
      <c r="C62" s="15" t="s">
        <v>32</v>
      </c>
      <c r="D62" s="15" t="s">
        <v>27</v>
      </c>
      <c r="E62" s="10">
        <v>2</v>
      </c>
      <c r="F62" s="3">
        <v>163.30000000000001</v>
      </c>
      <c r="G62" s="3">
        <v>167.38</v>
      </c>
      <c r="H62" s="3">
        <v>171.47</v>
      </c>
      <c r="I62" s="5">
        <f t="shared" si="4"/>
        <v>167.38333333333333</v>
      </c>
      <c r="J62" s="5">
        <f t="shared" si="5"/>
        <v>4.0850010199917062</v>
      </c>
      <c r="K62" s="5">
        <f t="shared" si="6"/>
        <v>2.4405064343274159</v>
      </c>
      <c r="L62" s="6">
        <f t="shared" si="7"/>
        <v>334.77</v>
      </c>
    </row>
    <row r="63" spans="1:12" ht="30" x14ac:dyDescent="0.25">
      <c r="A63" s="14">
        <v>54</v>
      </c>
      <c r="B63" s="9" t="s">
        <v>85</v>
      </c>
      <c r="C63" s="15" t="s">
        <v>32</v>
      </c>
      <c r="D63" s="15" t="s">
        <v>27</v>
      </c>
      <c r="E63" s="10">
        <v>2</v>
      </c>
      <c r="F63" s="3">
        <v>163.30000000000001</v>
      </c>
      <c r="G63" s="3">
        <v>167.38</v>
      </c>
      <c r="H63" s="3">
        <v>171.47</v>
      </c>
      <c r="I63" s="5">
        <f t="shared" si="4"/>
        <v>167.38333333333333</v>
      </c>
      <c r="J63" s="5">
        <f t="shared" si="5"/>
        <v>4.0850010199917062</v>
      </c>
      <c r="K63" s="5">
        <f t="shared" si="6"/>
        <v>2.4405064343274159</v>
      </c>
      <c r="L63" s="6">
        <f t="shared" si="7"/>
        <v>334.77</v>
      </c>
    </row>
    <row r="64" spans="1:12" ht="30" x14ac:dyDescent="0.25">
      <c r="A64" s="14">
        <v>55</v>
      </c>
      <c r="B64" s="9" t="s">
        <v>86</v>
      </c>
      <c r="C64" s="15" t="s">
        <v>32</v>
      </c>
      <c r="D64" s="15" t="s">
        <v>27</v>
      </c>
      <c r="E64" s="10">
        <v>2</v>
      </c>
      <c r="F64" s="18">
        <v>181.44</v>
      </c>
      <c r="G64" s="3">
        <v>185.98</v>
      </c>
      <c r="H64" s="3">
        <v>190.51</v>
      </c>
      <c r="I64" s="5">
        <f t="shared" si="4"/>
        <v>185.97666666666666</v>
      </c>
      <c r="J64" s="5">
        <f t="shared" si="5"/>
        <v>4.5350009187797635</v>
      </c>
      <c r="K64" s="5">
        <f t="shared" si="6"/>
        <v>2.4384784392915404</v>
      </c>
      <c r="L64" s="6">
        <f t="shared" si="7"/>
        <v>371.95</v>
      </c>
    </row>
    <row r="65" spans="1:12" ht="79.5" customHeight="1" x14ac:dyDescent="0.25">
      <c r="A65" s="14">
        <v>56</v>
      </c>
      <c r="B65" s="9" t="s">
        <v>87</v>
      </c>
      <c r="C65" s="15" t="s">
        <v>32</v>
      </c>
      <c r="D65" s="15" t="s">
        <v>27</v>
      </c>
      <c r="E65" s="10">
        <v>2</v>
      </c>
      <c r="F65" s="3">
        <v>260</v>
      </c>
      <c r="G65" s="3">
        <v>266.5</v>
      </c>
      <c r="H65" s="3">
        <v>273</v>
      </c>
      <c r="I65" s="5">
        <f t="shared" si="4"/>
        <v>266.5</v>
      </c>
      <c r="J65" s="5">
        <f t="shared" si="5"/>
        <v>6.5</v>
      </c>
      <c r="K65" s="5">
        <f t="shared" si="6"/>
        <v>2.4390243902439024</v>
      </c>
      <c r="L65" s="6">
        <f t="shared" si="7"/>
        <v>533</v>
      </c>
    </row>
    <row r="66" spans="1:12" ht="105" x14ac:dyDescent="0.25">
      <c r="A66" s="14">
        <v>57</v>
      </c>
      <c r="B66" s="9" t="s">
        <v>88</v>
      </c>
      <c r="C66" s="15" t="s">
        <v>32</v>
      </c>
      <c r="D66" s="15" t="s">
        <v>27</v>
      </c>
      <c r="E66" s="10">
        <v>2</v>
      </c>
      <c r="F66" s="3">
        <v>260</v>
      </c>
      <c r="G66" s="3">
        <v>266.5</v>
      </c>
      <c r="H66" s="3">
        <v>273</v>
      </c>
      <c r="I66" s="5">
        <f t="shared" si="4"/>
        <v>266.5</v>
      </c>
      <c r="J66" s="5">
        <f t="shared" si="5"/>
        <v>6.5</v>
      </c>
      <c r="K66" s="5">
        <f t="shared" si="6"/>
        <v>2.4390243902439024</v>
      </c>
      <c r="L66" s="6">
        <f t="shared" si="7"/>
        <v>533</v>
      </c>
    </row>
    <row r="67" spans="1:12" ht="45" x14ac:dyDescent="0.25">
      <c r="A67" s="14">
        <v>58</v>
      </c>
      <c r="B67" s="9" t="s">
        <v>89</v>
      </c>
      <c r="C67" s="15" t="s">
        <v>32</v>
      </c>
      <c r="D67" s="15" t="s">
        <v>91</v>
      </c>
      <c r="E67" s="10">
        <v>5</v>
      </c>
      <c r="F67" s="3">
        <v>289.45999999999998</v>
      </c>
      <c r="G67" s="3">
        <v>296.7</v>
      </c>
      <c r="H67" s="3">
        <v>303.93</v>
      </c>
      <c r="I67" s="5">
        <f t="shared" si="4"/>
        <v>296.69666666666666</v>
      </c>
      <c r="J67" s="5">
        <f t="shared" si="5"/>
        <v>7.2350005759041602</v>
      </c>
      <c r="K67" s="5">
        <f t="shared" si="6"/>
        <v>2.4385176473966093</v>
      </c>
      <c r="L67" s="6">
        <f t="shared" si="7"/>
        <v>1483.48</v>
      </c>
    </row>
    <row r="68" spans="1:12" ht="60" x14ac:dyDescent="0.25">
      <c r="A68" s="14">
        <v>59</v>
      </c>
      <c r="B68" s="9" t="s">
        <v>90</v>
      </c>
      <c r="C68" s="15" t="s">
        <v>32</v>
      </c>
      <c r="D68" s="15" t="s">
        <v>27</v>
      </c>
      <c r="E68" s="10">
        <v>5</v>
      </c>
      <c r="F68" s="3">
        <v>556.76</v>
      </c>
      <c r="G68" s="14">
        <v>570.67999999999995</v>
      </c>
      <c r="H68" s="14">
        <v>584.6</v>
      </c>
      <c r="I68" s="5">
        <f t="shared" si="4"/>
        <v>570.67999999999995</v>
      </c>
      <c r="J68" s="5">
        <f t="shared" si="5"/>
        <v>13.920000000000016</v>
      </c>
      <c r="K68" s="5">
        <f t="shared" si="6"/>
        <v>2.4391953459031361</v>
      </c>
      <c r="L68" s="6">
        <f t="shared" si="7"/>
        <v>2853.4</v>
      </c>
    </row>
    <row r="69" spans="1:12" x14ac:dyDescent="0.25">
      <c r="A69" s="64" t="s">
        <v>20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">
        <f>SUM(L10:L68)</f>
        <v>173653.55999999994</v>
      </c>
    </row>
    <row r="70" spans="1:12" x14ac:dyDescent="0.25">
      <c r="A70" s="19"/>
      <c r="B70" s="2"/>
      <c r="C70" s="2"/>
      <c r="D70" s="2"/>
      <c r="E70" s="2"/>
      <c r="F70" s="2" t="s">
        <v>15</v>
      </c>
      <c r="G70" s="2"/>
      <c r="H70" s="2"/>
      <c r="I70" s="2"/>
      <c r="J70" s="2"/>
    </row>
    <row r="71" spans="1:12" x14ac:dyDescent="0.25">
      <c r="A71" s="2" t="s">
        <v>14</v>
      </c>
      <c r="F71" t="s">
        <v>16</v>
      </c>
    </row>
    <row r="73" spans="1:12" x14ac:dyDescent="0.25">
      <c r="A73" t="s">
        <v>17</v>
      </c>
      <c r="F73" t="s">
        <v>19</v>
      </c>
    </row>
    <row r="75" spans="1:12" x14ac:dyDescent="0.25">
      <c r="F75" t="s">
        <v>18</v>
      </c>
    </row>
  </sheetData>
  <mergeCells count="18">
    <mergeCell ref="L8:L9"/>
    <mergeCell ref="C8:C9"/>
    <mergeCell ref="A69:K69"/>
    <mergeCell ref="F8:H8"/>
    <mergeCell ref="A1:L1"/>
    <mergeCell ref="A2:L2"/>
    <mergeCell ref="A4:B4"/>
    <mergeCell ref="A5:B6"/>
    <mergeCell ref="C4:L4"/>
    <mergeCell ref="C5:L6"/>
    <mergeCell ref="A7:L7"/>
    <mergeCell ref="A8:A9"/>
    <mergeCell ref="B8:B9"/>
    <mergeCell ref="D8:D9"/>
    <mergeCell ref="E8:E9"/>
    <mergeCell ref="I8:I9"/>
    <mergeCell ref="J8:J9"/>
    <mergeCell ref="K8:K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A24" sqref="A24:XFD24"/>
    </sheetView>
  </sheetViews>
  <sheetFormatPr defaultRowHeight="15" x14ac:dyDescent="0.25"/>
  <cols>
    <col min="1" max="1" width="3.140625" customWidth="1"/>
    <col min="2" max="2" width="23.28515625" customWidth="1"/>
    <col min="3" max="3" width="13" customWidth="1"/>
    <col min="12" max="12" width="13.140625" customWidth="1"/>
  </cols>
  <sheetData>
    <row r="1" spans="1:12" ht="18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8" x14ac:dyDescent="0.25">
      <c r="A2" s="65" t="s">
        <v>200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4" spans="1:12" x14ac:dyDescent="0.25">
      <c r="A4" s="42" t="s">
        <v>1</v>
      </c>
      <c r="B4" s="43"/>
      <c r="C4" s="59" t="s">
        <v>2</v>
      </c>
      <c r="D4" s="60"/>
      <c r="E4" s="60"/>
      <c r="F4" s="60"/>
      <c r="G4" s="60"/>
      <c r="H4" s="60"/>
      <c r="I4" s="60"/>
      <c r="J4" s="60"/>
      <c r="K4" s="60"/>
      <c r="L4" s="61"/>
    </row>
    <row r="5" spans="1:12" x14ac:dyDescent="0.25">
      <c r="A5" s="44" t="s">
        <v>3</v>
      </c>
      <c r="B5" s="45"/>
      <c r="C5" s="67" t="s">
        <v>4</v>
      </c>
      <c r="D5" s="68"/>
      <c r="E5" s="68"/>
      <c r="F5" s="68"/>
      <c r="G5" s="68"/>
      <c r="H5" s="68"/>
      <c r="I5" s="68"/>
      <c r="J5" s="68"/>
      <c r="K5" s="68"/>
      <c r="L5" s="69"/>
    </row>
    <row r="6" spans="1:12" x14ac:dyDescent="0.25">
      <c r="A6" s="46"/>
      <c r="B6" s="47"/>
      <c r="C6" s="70"/>
      <c r="D6" s="71"/>
      <c r="E6" s="71"/>
      <c r="F6" s="71"/>
      <c r="G6" s="71"/>
      <c r="H6" s="71"/>
      <c r="I6" s="71"/>
      <c r="J6" s="71"/>
      <c r="K6" s="71"/>
      <c r="L6" s="72"/>
    </row>
    <row r="7" spans="1:12" ht="18" x14ac:dyDescent="0.25">
      <c r="A7" s="48" t="s">
        <v>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2" x14ac:dyDescent="0.25">
      <c r="A8" s="56" t="s">
        <v>6</v>
      </c>
      <c r="B8" s="57" t="s">
        <v>7</v>
      </c>
      <c r="C8" s="57" t="s">
        <v>31</v>
      </c>
      <c r="D8" s="63" t="s">
        <v>8</v>
      </c>
      <c r="E8" s="57" t="s">
        <v>9</v>
      </c>
      <c r="F8" s="59" t="s">
        <v>24</v>
      </c>
      <c r="G8" s="60"/>
      <c r="H8" s="61"/>
      <c r="I8" s="63" t="s">
        <v>10</v>
      </c>
      <c r="J8" s="63" t="s">
        <v>11</v>
      </c>
      <c r="K8" s="63" t="s">
        <v>12</v>
      </c>
      <c r="L8" s="56" t="s">
        <v>13</v>
      </c>
    </row>
    <row r="9" spans="1:12" ht="75" x14ac:dyDescent="0.25">
      <c r="A9" s="56"/>
      <c r="B9" s="58"/>
      <c r="C9" s="58"/>
      <c r="D9" s="63"/>
      <c r="E9" s="58"/>
      <c r="F9" s="25" t="s">
        <v>165</v>
      </c>
      <c r="G9" s="25" t="s">
        <v>167</v>
      </c>
      <c r="H9" s="25" t="s">
        <v>166</v>
      </c>
      <c r="I9" s="63"/>
      <c r="J9" s="63"/>
      <c r="K9" s="63"/>
      <c r="L9" s="56"/>
    </row>
    <row r="10" spans="1:12" ht="31.5" customHeight="1" x14ac:dyDescent="0.25">
      <c r="A10" s="22">
        <v>1</v>
      </c>
      <c r="B10" s="9" t="s">
        <v>170</v>
      </c>
      <c r="C10" s="29" t="s">
        <v>183</v>
      </c>
      <c r="D10" s="23" t="s">
        <v>93</v>
      </c>
      <c r="E10" s="10">
        <v>50</v>
      </c>
      <c r="F10" s="3">
        <v>3.52</v>
      </c>
      <c r="G10" s="3">
        <v>4.97</v>
      </c>
      <c r="H10" s="3">
        <v>5.27</v>
      </c>
      <c r="I10" s="5">
        <f t="shared" ref="I10:I23" si="0">AVERAGE(F10:H10)</f>
        <v>4.5866666666666669</v>
      </c>
      <c r="J10" s="5">
        <f t="shared" ref="J10:J23" si="1">STDEV(F10:H10)</f>
        <v>0.93585967609109866</v>
      </c>
      <c r="K10" s="5">
        <f t="shared" ref="K10:K23" si="2">J10/I10*100</f>
        <v>20.403917356637326</v>
      </c>
      <c r="L10" s="6">
        <f t="shared" ref="L10:L23" si="3">ROUND((I10*E10),2)</f>
        <v>229.33</v>
      </c>
    </row>
    <row r="11" spans="1:12" ht="33" customHeight="1" x14ac:dyDescent="0.25">
      <c r="A11" s="14">
        <v>2</v>
      </c>
      <c r="B11" s="9" t="s">
        <v>168</v>
      </c>
      <c r="C11" s="30" t="s">
        <v>183</v>
      </c>
      <c r="D11" s="25" t="s">
        <v>22</v>
      </c>
      <c r="E11" s="10">
        <v>25</v>
      </c>
      <c r="F11" s="3">
        <v>22.56</v>
      </c>
      <c r="G11" s="3">
        <v>23.94</v>
      </c>
      <c r="H11" s="3">
        <v>30.51</v>
      </c>
      <c r="I11" s="5">
        <f t="shared" si="0"/>
        <v>25.67</v>
      </c>
      <c r="J11" s="5">
        <f t="shared" si="1"/>
        <v>4.2479759886326907</v>
      </c>
      <c r="K11" s="5">
        <f t="shared" si="2"/>
        <v>16.548406656146046</v>
      </c>
      <c r="L11" s="6">
        <f t="shared" si="3"/>
        <v>641.75</v>
      </c>
    </row>
    <row r="12" spans="1:12" ht="18.75" customHeight="1" x14ac:dyDescent="0.25">
      <c r="A12" s="28">
        <v>3</v>
      </c>
      <c r="B12" s="9" t="s">
        <v>172</v>
      </c>
      <c r="C12" s="30" t="s">
        <v>183</v>
      </c>
      <c r="D12" s="29" t="s">
        <v>21</v>
      </c>
      <c r="E12" s="10">
        <v>6</v>
      </c>
      <c r="F12" s="3">
        <v>150</v>
      </c>
      <c r="G12" s="3">
        <v>159</v>
      </c>
      <c r="H12" s="3">
        <v>163</v>
      </c>
      <c r="I12" s="5">
        <f t="shared" si="0"/>
        <v>157.33333333333334</v>
      </c>
      <c r="J12" s="5">
        <f t="shared" si="1"/>
        <v>6.6583281184793925</v>
      </c>
      <c r="K12" s="5">
        <f t="shared" si="2"/>
        <v>4.231988210897919</v>
      </c>
      <c r="L12" s="6">
        <f t="shared" si="3"/>
        <v>944</v>
      </c>
    </row>
    <row r="13" spans="1:12" ht="32.25" customHeight="1" x14ac:dyDescent="0.25">
      <c r="A13" s="24">
        <v>4</v>
      </c>
      <c r="B13" s="9" t="s">
        <v>176</v>
      </c>
      <c r="C13" s="30" t="s">
        <v>183</v>
      </c>
      <c r="D13" s="25" t="s">
        <v>21</v>
      </c>
      <c r="E13" s="10">
        <v>4</v>
      </c>
      <c r="F13" s="3">
        <v>18</v>
      </c>
      <c r="G13" s="3">
        <v>19</v>
      </c>
      <c r="H13" s="3">
        <v>20</v>
      </c>
      <c r="I13" s="5">
        <f t="shared" si="0"/>
        <v>19</v>
      </c>
      <c r="J13" s="5">
        <f t="shared" si="1"/>
        <v>1</v>
      </c>
      <c r="K13" s="5">
        <f t="shared" si="2"/>
        <v>5.2631578947368416</v>
      </c>
      <c r="L13" s="6">
        <f t="shared" si="3"/>
        <v>76</v>
      </c>
    </row>
    <row r="14" spans="1:12" ht="45" customHeight="1" x14ac:dyDescent="0.25">
      <c r="A14" s="24">
        <v>5</v>
      </c>
      <c r="B14" s="9" t="s">
        <v>177</v>
      </c>
      <c r="C14" s="30" t="s">
        <v>183</v>
      </c>
      <c r="D14" s="25" t="s">
        <v>21</v>
      </c>
      <c r="E14" s="10">
        <v>2</v>
      </c>
      <c r="F14" s="3">
        <v>116</v>
      </c>
      <c r="G14" s="3">
        <v>122</v>
      </c>
      <c r="H14" s="3">
        <v>126</v>
      </c>
      <c r="I14" s="5">
        <f t="shared" si="0"/>
        <v>121.33333333333333</v>
      </c>
      <c r="J14" s="5">
        <f t="shared" si="1"/>
        <v>5.0332229568471663</v>
      </c>
      <c r="K14" s="5">
        <f t="shared" si="2"/>
        <v>4.1482606787201917</v>
      </c>
      <c r="L14" s="6">
        <f t="shared" si="3"/>
        <v>242.67</v>
      </c>
    </row>
    <row r="15" spans="1:12" ht="46.5" customHeight="1" x14ac:dyDescent="0.25">
      <c r="A15" s="24">
        <v>6</v>
      </c>
      <c r="B15" s="9" t="s">
        <v>179</v>
      </c>
      <c r="C15" s="30" t="s">
        <v>183</v>
      </c>
      <c r="D15" s="25" t="s">
        <v>21</v>
      </c>
      <c r="E15" s="10">
        <v>2</v>
      </c>
      <c r="F15" s="3">
        <v>1854</v>
      </c>
      <c r="G15" s="3">
        <v>1965</v>
      </c>
      <c r="H15" s="3">
        <v>2002</v>
      </c>
      <c r="I15" s="5">
        <f t="shared" si="0"/>
        <v>1940.3333333333333</v>
      </c>
      <c r="J15" s="5">
        <f t="shared" si="1"/>
        <v>77.021641980246912</v>
      </c>
      <c r="K15" s="5">
        <f t="shared" si="2"/>
        <v>3.9695056852901693</v>
      </c>
      <c r="L15" s="6">
        <f t="shared" si="3"/>
        <v>3880.67</v>
      </c>
    </row>
    <row r="16" spans="1:12" ht="30" customHeight="1" x14ac:dyDescent="0.25">
      <c r="A16" s="24">
        <v>7</v>
      </c>
      <c r="B16" s="9" t="s">
        <v>180</v>
      </c>
      <c r="C16" s="30" t="s">
        <v>183</v>
      </c>
      <c r="D16" s="25" t="s">
        <v>21</v>
      </c>
      <c r="E16" s="10">
        <v>4</v>
      </c>
      <c r="F16" s="3">
        <v>390</v>
      </c>
      <c r="G16" s="3">
        <v>413</v>
      </c>
      <c r="H16" s="3">
        <v>422</v>
      </c>
      <c r="I16" s="5">
        <f t="shared" si="0"/>
        <v>408.33333333333331</v>
      </c>
      <c r="J16" s="5">
        <f t="shared" si="1"/>
        <v>16.502525059315417</v>
      </c>
      <c r="K16" s="5">
        <f t="shared" si="2"/>
        <v>4.0414347084037763</v>
      </c>
      <c r="L16" s="6">
        <f t="shared" si="3"/>
        <v>1633.33</v>
      </c>
    </row>
    <row r="17" spans="1:12" ht="30.75" customHeight="1" x14ac:dyDescent="0.25">
      <c r="A17" s="24">
        <v>8</v>
      </c>
      <c r="B17" s="9" t="s">
        <v>181</v>
      </c>
      <c r="C17" s="30" t="s">
        <v>183</v>
      </c>
      <c r="D17" s="25" t="s">
        <v>21</v>
      </c>
      <c r="E17" s="10">
        <v>1</v>
      </c>
      <c r="F17" s="3">
        <v>476</v>
      </c>
      <c r="G17" s="3">
        <v>504</v>
      </c>
      <c r="H17" s="3">
        <v>515</v>
      </c>
      <c r="I17" s="5">
        <f t="shared" si="0"/>
        <v>498.33333333333331</v>
      </c>
      <c r="J17" s="5">
        <f t="shared" si="1"/>
        <v>20.108041509140897</v>
      </c>
      <c r="K17" s="5">
        <f t="shared" si="2"/>
        <v>4.0350584968175713</v>
      </c>
      <c r="L17" s="6">
        <f t="shared" si="3"/>
        <v>498.33</v>
      </c>
    </row>
    <row r="18" spans="1:12" ht="30" customHeight="1" x14ac:dyDescent="0.25">
      <c r="A18" s="24">
        <v>9</v>
      </c>
      <c r="B18" s="9" t="s">
        <v>178</v>
      </c>
      <c r="C18" s="30" t="s">
        <v>183</v>
      </c>
      <c r="D18" s="25" t="s">
        <v>21</v>
      </c>
      <c r="E18" s="10">
        <v>2</v>
      </c>
      <c r="F18" s="3">
        <v>102</v>
      </c>
      <c r="G18" s="3">
        <v>109</v>
      </c>
      <c r="H18" s="3">
        <v>111</v>
      </c>
      <c r="I18" s="5">
        <f t="shared" si="0"/>
        <v>107.33333333333333</v>
      </c>
      <c r="J18" s="5">
        <f t="shared" si="1"/>
        <v>4.7258156262526079</v>
      </c>
      <c r="K18" s="5">
        <f t="shared" si="2"/>
        <v>4.4029338132788274</v>
      </c>
      <c r="L18" s="6">
        <f t="shared" si="3"/>
        <v>214.67</v>
      </c>
    </row>
    <row r="19" spans="1:12" ht="43.5" customHeight="1" x14ac:dyDescent="0.25">
      <c r="A19" s="24">
        <v>10</v>
      </c>
      <c r="B19" s="9" t="s">
        <v>182</v>
      </c>
      <c r="C19" s="30" t="s">
        <v>183</v>
      </c>
      <c r="D19" s="25" t="s">
        <v>21</v>
      </c>
      <c r="E19" s="10">
        <v>4</v>
      </c>
      <c r="F19" s="3">
        <v>872</v>
      </c>
      <c r="G19" s="3">
        <v>924</v>
      </c>
      <c r="H19" s="3">
        <v>942</v>
      </c>
      <c r="I19" s="5">
        <f t="shared" si="0"/>
        <v>912.66666666666663</v>
      </c>
      <c r="J19" s="5">
        <f t="shared" si="1"/>
        <v>36.350149013908229</v>
      </c>
      <c r="K19" s="5">
        <f t="shared" si="2"/>
        <v>3.9828505128460443</v>
      </c>
      <c r="L19" s="6">
        <f t="shared" si="3"/>
        <v>3650.67</v>
      </c>
    </row>
    <row r="20" spans="1:12" ht="30" x14ac:dyDescent="0.25">
      <c r="A20" s="24">
        <v>11</v>
      </c>
      <c r="B20" s="9" t="s">
        <v>184</v>
      </c>
      <c r="C20" s="30" t="s">
        <v>183</v>
      </c>
      <c r="D20" s="25" t="s">
        <v>21</v>
      </c>
      <c r="E20" s="10">
        <v>2</v>
      </c>
      <c r="F20" s="3">
        <v>1170</v>
      </c>
      <c r="G20" s="3">
        <v>1240</v>
      </c>
      <c r="H20" s="3">
        <v>1263</v>
      </c>
      <c r="I20" s="5">
        <f t="shared" si="0"/>
        <v>1224.3333333333333</v>
      </c>
      <c r="J20" s="5">
        <f t="shared" si="1"/>
        <v>48.4389650316079</v>
      </c>
      <c r="K20" s="5">
        <f t="shared" si="2"/>
        <v>3.9563543450809613</v>
      </c>
      <c r="L20" s="6">
        <f t="shared" si="3"/>
        <v>2448.67</v>
      </c>
    </row>
    <row r="21" spans="1:12" ht="30" customHeight="1" x14ac:dyDescent="0.25">
      <c r="A21" s="24">
        <v>12</v>
      </c>
      <c r="B21" s="9" t="s">
        <v>185</v>
      </c>
      <c r="C21" s="30" t="s">
        <v>183</v>
      </c>
      <c r="D21" s="25" t="s">
        <v>21</v>
      </c>
      <c r="E21" s="10">
        <v>4</v>
      </c>
      <c r="F21" s="3">
        <v>490</v>
      </c>
      <c r="G21" s="3">
        <v>519</v>
      </c>
      <c r="H21" s="3">
        <v>529</v>
      </c>
      <c r="I21" s="5">
        <f t="shared" si="0"/>
        <v>512.66666666666663</v>
      </c>
      <c r="J21" s="5">
        <f t="shared" si="1"/>
        <v>20.256686138984659</v>
      </c>
      <c r="K21" s="5">
        <f t="shared" si="2"/>
        <v>3.9512391688526645</v>
      </c>
      <c r="L21" s="6">
        <f t="shared" si="3"/>
        <v>2050.67</v>
      </c>
    </row>
    <row r="22" spans="1:12" ht="30.75" customHeight="1" x14ac:dyDescent="0.25">
      <c r="A22" s="24">
        <v>14</v>
      </c>
      <c r="B22" s="9" t="s">
        <v>189</v>
      </c>
      <c r="C22" s="30" t="s">
        <v>183</v>
      </c>
      <c r="D22" s="25" t="s">
        <v>21</v>
      </c>
      <c r="E22" s="10">
        <v>4</v>
      </c>
      <c r="F22" s="3">
        <v>290</v>
      </c>
      <c r="G22" s="3">
        <v>307</v>
      </c>
      <c r="H22" s="3">
        <v>314</v>
      </c>
      <c r="I22" s="5">
        <f t="shared" si="0"/>
        <v>303.66666666666669</v>
      </c>
      <c r="J22" s="5">
        <f t="shared" si="1"/>
        <v>12.342339054382411</v>
      </c>
      <c r="K22" s="5">
        <f t="shared" si="2"/>
        <v>4.0644365711467874</v>
      </c>
      <c r="L22" s="6">
        <f t="shared" si="3"/>
        <v>1214.67</v>
      </c>
    </row>
    <row r="23" spans="1:12" ht="42.75" customHeight="1" x14ac:dyDescent="0.25">
      <c r="A23" s="24">
        <v>15</v>
      </c>
      <c r="B23" s="9" t="s">
        <v>191</v>
      </c>
      <c r="C23" s="30" t="s">
        <v>183</v>
      </c>
      <c r="D23" s="25" t="s">
        <v>21</v>
      </c>
      <c r="E23" s="10">
        <v>10</v>
      </c>
      <c r="F23" s="3">
        <v>58</v>
      </c>
      <c r="G23" s="3">
        <v>61</v>
      </c>
      <c r="H23" s="3">
        <v>63</v>
      </c>
      <c r="I23" s="5">
        <f t="shared" si="0"/>
        <v>60.666666666666664</v>
      </c>
      <c r="J23" s="5">
        <f t="shared" si="1"/>
        <v>2.5166114784235831</v>
      </c>
      <c r="K23" s="5">
        <f t="shared" si="2"/>
        <v>4.1482606787201917</v>
      </c>
      <c r="L23" s="6">
        <f t="shared" si="3"/>
        <v>606.66999999999996</v>
      </c>
    </row>
    <row r="24" spans="1:12" ht="17.25" customHeight="1" x14ac:dyDescent="0.25">
      <c r="A24" s="73" t="s">
        <v>201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6">
        <f>SUM(L10:L23)</f>
        <v>18332.099999999999</v>
      </c>
    </row>
    <row r="25" spans="1:12" x14ac:dyDescent="0.25">
      <c r="A25" s="2" t="s">
        <v>14</v>
      </c>
      <c r="B25" s="2"/>
      <c r="C25" s="2"/>
      <c r="D25" s="2"/>
      <c r="E25" s="2"/>
      <c r="F25" s="2" t="s">
        <v>15</v>
      </c>
      <c r="G25" s="2"/>
      <c r="H25" s="2"/>
      <c r="I25" s="2"/>
      <c r="J25" s="2"/>
      <c r="K25" s="2"/>
    </row>
    <row r="26" spans="1:12" x14ac:dyDescent="0.25">
      <c r="F26" t="s">
        <v>16</v>
      </c>
    </row>
    <row r="27" spans="1:12" x14ac:dyDescent="0.25">
      <c r="A27" t="s">
        <v>17</v>
      </c>
    </row>
    <row r="28" spans="1:12" x14ac:dyDescent="0.25">
      <c r="F28" t="s">
        <v>19</v>
      </c>
    </row>
    <row r="30" spans="1:12" x14ac:dyDescent="0.25">
      <c r="F30" t="s">
        <v>18</v>
      </c>
    </row>
  </sheetData>
  <mergeCells count="18">
    <mergeCell ref="A1:L1"/>
    <mergeCell ref="A2:L2"/>
    <mergeCell ref="A4:B4"/>
    <mergeCell ref="C4:L4"/>
    <mergeCell ref="A5:B6"/>
    <mergeCell ref="C5:L6"/>
    <mergeCell ref="A24:K24"/>
    <mergeCell ref="L8:L9"/>
    <mergeCell ref="A7:L7"/>
    <mergeCell ref="A8:A9"/>
    <mergeCell ref="B8:B9"/>
    <mergeCell ref="C8:C9"/>
    <mergeCell ref="D8:D9"/>
    <mergeCell ref="E8:E9"/>
    <mergeCell ref="F8:H8"/>
    <mergeCell ref="I8:I9"/>
    <mergeCell ref="J8:J9"/>
    <mergeCell ref="K8:K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10" workbookViewId="0">
      <selection sqref="A1:L27"/>
    </sheetView>
  </sheetViews>
  <sheetFormatPr defaultRowHeight="15" x14ac:dyDescent="0.25"/>
  <cols>
    <col min="1" max="1" width="5.42578125" customWidth="1"/>
    <col min="2" max="2" width="23.28515625" customWidth="1"/>
    <col min="3" max="3" width="11.7109375" customWidth="1"/>
    <col min="12" max="12" width="14" customWidth="1"/>
  </cols>
  <sheetData>
    <row r="1" spans="1:12" ht="18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38.25" customHeight="1" x14ac:dyDescent="0.25">
      <c r="A2" s="65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4" spans="1:12" x14ac:dyDescent="0.25">
      <c r="A4" s="42" t="s">
        <v>1</v>
      </c>
      <c r="B4" s="43"/>
      <c r="C4" s="59" t="s">
        <v>2</v>
      </c>
      <c r="D4" s="60"/>
      <c r="E4" s="60"/>
      <c r="F4" s="60"/>
      <c r="G4" s="60"/>
      <c r="H4" s="60"/>
      <c r="I4" s="60"/>
      <c r="J4" s="60"/>
      <c r="K4" s="60"/>
      <c r="L4" s="61"/>
    </row>
    <row r="5" spans="1:12" x14ac:dyDescent="0.25">
      <c r="A5" s="44" t="s">
        <v>3</v>
      </c>
      <c r="B5" s="45"/>
      <c r="C5" s="67" t="s">
        <v>4</v>
      </c>
      <c r="D5" s="68"/>
      <c r="E5" s="68"/>
      <c r="F5" s="68"/>
      <c r="G5" s="68"/>
      <c r="H5" s="68"/>
      <c r="I5" s="68"/>
      <c r="J5" s="68"/>
      <c r="K5" s="68"/>
      <c r="L5" s="69"/>
    </row>
    <row r="6" spans="1:12" x14ac:dyDescent="0.25">
      <c r="A6" s="46"/>
      <c r="B6" s="47"/>
      <c r="C6" s="70"/>
      <c r="D6" s="71"/>
      <c r="E6" s="71"/>
      <c r="F6" s="71"/>
      <c r="G6" s="71"/>
      <c r="H6" s="71"/>
      <c r="I6" s="71"/>
      <c r="J6" s="71"/>
      <c r="K6" s="71"/>
      <c r="L6" s="72"/>
    </row>
    <row r="7" spans="1:12" ht="18" x14ac:dyDescent="0.25">
      <c r="A7" s="48" t="s">
        <v>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2" x14ac:dyDescent="0.25">
      <c r="A8" s="56" t="s">
        <v>6</v>
      </c>
      <c r="B8" s="57" t="s">
        <v>7</v>
      </c>
      <c r="C8" s="57" t="s">
        <v>31</v>
      </c>
      <c r="D8" s="63" t="s">
        <v>8</v>
      </c>
      <c r="E8" s="57" t="s">
        <v>9</v>
      </c>
      <c r="F8" s="59" t="s">
        <v>24</v>
      </c>
      <c r="G8" s="60"/>
      <c r="H8" s="61"/>
      <c r="I8" s="63" t="s">
        <v>10</v>
      </c>
      <c r="J8" s="63" t="s">
        <v>11</v>
      </c>
      <c r="K8" s="63" t="s">
        <v>12</v>
      </c>
      <c r="L8" s="56" t="s">
        <v>13</v>
      </c>
    </row>
    <row r="9" spans="1:12" ht="150" x14ac:dyDescent="0.25">
      <c r="A9" s="56"/>
      <c r="B9" s="58"/>
      <c r="C9" s="58"/>
      <c r="D9" s="63"/>
      <c r="E9" s="58"/>
      <c r="F9" s="15" t="s">
        <v>94</v>
      </c>
      <c r="G9" s="15" t="s">
        <v>95</v>
      </c>
      <c r="H9" s="15" t="s">
        <v>96</v>
      </c>
      <c r="I9" s="63"/>
      <c r="J9" s="63"/>
      <c r="K9" s="63"/>
      <c r="L9" s="56"/>
    </row>
    <row r="10" spans="1:12" ht="76.5" customHeight="1" x14ac:dyDescent="0.25">
      <c r="A10" s="14">
        <v>1</v>
      </c>
      <c r="B10" s="9" t="s">
        <v>97</v>
      </c>
      <c r="C10" s="15" t="s">
        <v>99</v>
      </c>
      <c r="D10" s="15" t="s">
        <v>93</v>
      </c>
      <c r="E10" s="10">
        <v>5000</v>
      </c>
      <c r="F10" s="3">
        <v>14.38</v>
      </c>
      <c r="G10" s="3">
        <v>14.41</v>
      </c>
      <c r="H10" s="3">
        <v>14.71</v>
      </c>
      <c r="I10" s="5">
        <f>AVERAGE(F10:H10)</f>
        <v>14.5</v>
      </c>
      <c r="J10" s="5">
        <f t="shared" ref="J10" si="0">STDEV(F10:H10)</f>
        <v>0.1824828759089468</v>
      </c>
      <c r="K10" s="5">
        <f t="shared" ref="K10" si="1">J10/I10*100</f>
        <v>1.2585025924754951</v>
      </c>
      <c r="L10" s="6">
        <f t="shared" ref="L10" si="2">ROUND((I10*E10),2)</f>
        <v>72500</v>
      </c>
    </row>
    <row r="11" spans="1:12" ht="59.25" customHeight="1" x14ac:dyDescent="0.25">
      <c r="A11" s="14">
        <v>2</v>
      </c>
      <c r="B11" s="9" t="s">
        <v>98</v>
      </c>
      <c r="C11" s="15" t="s">
        <v>99</v>
      </c>
      <c r="D11" s="15" t="s">
        <v>93</v>
      </c>
      <c r="E11" s="10">
        <v>500</v>
      </c>
      <c r="F11" s="3">
        <v>23.94</v>
      </c>
      <c r="G11" s="3">
        <v>24.39</v>
      </c>
      <c r="H11" s="3">
        <v>24.99</v>
      </c>
      <c r="I11" s="5">
        <f t="shared" ref="I11:I20" si="3">AVERAGE(F11:H11)</f>
        <v>24.439999999999998</v>
      </c>
      <c r="J11" s="5">
        <f t="shared" ref="J11:J20" si="4">STDEV(F11:H11)</f>
        <v>0.52678268764263547</v>
      </c>
      <c r="K11" s="5">
        <f t="shared" ref="K11:K20" si="5">J11/I11*100</f>
        <v>2.1554119788978539</v>
      </c>
      <c r="L11" s="6">
        <f t="shared" ref="L11:L20" si="6">ROUND((I11*E11),2)</f>
        <v>12220</v>
      </c>
    </row>
    <row r="12" spans="1:12" ht="45" customHeight="1" x14ac:dyDescent="0.25">
      <c r="A12" s="14">
        <v>3</v>
      </c>
      <c r="B12" s="9" t="s">
        <v>100</v>
      </c>
      <c r="C12" s="15" t="s">
        <v>99</v>
      </c>
      <c r="D12" s="15" t="s">
        <v>93</v>
      </c>
      <c r="E12" s="10">
        <v>500</v>
      </c>
      <c r="F12" s="3">
        <v>14.36</v>
      </c>
      <c r="G12" s="3">
        <v>14.81</v>
      </c>
      <c r="H12" s="3">
        <v>14.6</v>
      </c>
      <c r="I12" s="5">
        <f t="shared" si="3"/>
        <v>14.590000000000002</v>
      </c>
      <c r="J12" s="5">
        <f t="shared" si="4"/>
        <v>0.22516660498395458</v>
      </c>
      <c r="K12" s="5">
        <f t="shared" si="5"/>
        <v>1.5432940711717242</v>
      </c>
      <c r="L12" s="6">
        <f t="shared" si="6"/>
        <v>7295</v>
      </c>
    </row>
    <row r="13" spans="1:12" ht="44.25" customHeight="1" x14ac:dyDescent="0.25">
      <c r="A13" s="14">
        <v>4</v>
      </c>
      <c r="B13" s="9" t="s">
        <v>101</v>
      </c>
      <c r="C13" s="15" t="s">
        <v>99</v>
      </c>
      <c r="D13" s="15" t="s">
        <v>93</v>
      </c>
      <c r="E13" s="10">
        <v>1500</v>
      </c>
      <c r="F13" s="3">
        <v>14.36</v>
      </c>
      <c r="G13" s="3">
        <v>15.06</v>
      </c>
      <c r="H13" s="3">
        <v>14.84</v>
      </c>
      <c r="I13" s="5">
        <f t="shared" si="3"/>
        <v>14.753333333333336</v>
      </c>
      <c r="J13" s="5">
        <f t="shared" si="4"/>
        <v>0.35795716689756846</v>
      </c>
      <c r="K13" s="5">
        <f t="shared" si="5"/>
        <v>2.4262799383025424</v>
      </c>
      <c r="L13" s="6">
        <f t="shared" si="6"/>
        <v>22130</v>
      </c>
    </row>
    <row r="14" spans="1:12" ht="44.25" customHeight="1" x14ac:dyDescent="0.25">
      <c r="A14" s="14">
        <v>5</v>
      </c>
      <c r="B14" s="9" t="s">
        <v>102</v>
      </c>
      <c r="C14" s="15" t="s">
        <v>99</v>
      </c>
      <c r="D14" s="15" t="s">
        <v>93</v>
      </c>
      <c r="E14" s="10">
        <v>500</v>
      </c>
      <c r="F14" s="3">
        <v>15.82</v>
      </c>
      <c r="G14" s="3">
        <v>16.100000000000001</v>
      </c>
      <c r="H14" s="3">
        <v>16.399999999999999</v>
      </c>
      <c r="I14" s="5">
        <f t="shared" si="3"/>
        <v>16.106666666666666</v>
      </c>
      <c r="J14" s="5">
        <f t="shared" si="4"/>
        <v>0.29005746557076034</v>
      </c>
      <c r="K14" s="5">
        <f t="shared" si="5"/>
        <v>1.8008534700171379</v>
      </c>
      <c r="L14" s="6">
        <f t="shared" si="6"/>
        <v>8053.33</v>
      </c>
    </row>
    <row r="15" spans="1:12" ht="31.5" customHeight="1" x14ac:dyDescent="0.25">
      <c r="A15" s="14">
        <v>6</v>
      </c>
      <c r="B15" s="9" t="s">
        <v>103</v>
      </c>
      <c r="C15" s="15" t="s">
        <v>99</v>
      </c>
      <c r="D15" s="15" t="s">
        <v>93</v>
      </c>
      <c r="E15" s="10">
        <v>1000</v>
      </c>
      <c r="F15" s="3">
        <v>11.35</v>
      </c>
      <c r="G15" s="3">
        <v>11.63</v>
      </c>
      <c r="H15" s="3">
        <v>11.69</v>
      </c>
      <c r="I15" s="5">
        <f t="shared" si="3"/>
        <v>11.556666666666667</v>
      </c>
      <c r="J15" s="5">
        <f t="shared" si="4"/>
        <v>0.18147543451754949</v>
      </c>
      <c r="K15" s="5">
        <f t="shared" si="5"/>
        <v>1.5703094997192051</v>
      </c>
      <c r="L15" s="6">
        <f t="shared" si="6"/>
        <v>11556.67</v>
      </c>
    </row>
    <row r="16" spans="1:12" ht="61.5" customHeight="1" x14ac:dyDescent="0.25">
      <c r="A16" s="14">
        <v>7</v>
      </c>
      <c r="B16" s="9" t="s">
        <v>104</v>
      </c>
      <c r="C16" s="15" t="s">
        <v>99</v>
      </c>
      <c r="D16" s="15" t="s">
        <v>93</v>
      </c>
      <c r="E16" s="10">
        <v>500</v>
      </c>
      <c r="F16" s="3">
        <v>22</v>
      </c>
      <c r="G16" s="3">
        <v>22.24</v>
      </c>
      <c r="H16" s="3">
        <v>22.82</v>
      </c>
      <c r="I16" s="5">
        <f t="shared" si="3"/>
        <v>22.353333333333335</v>
      </c>
      <c r="J16" s="5">
        <f t="shared" si="4"/>
        <v>0.42158431343366376</v>
      </c>
      <c r="K16" s="5">
        <f t="shared" si="5"/>
        <v>1.8860019986593961</v>
      </c>
      <c r="L16" s="6">
        <f t="shared" si="6"/>
        <v>11176.67</v>
      </c>
    </row>
    <row r="17" spans="1:12" ht="30.75" customHeight="1" x14ac:dyDescent="0.25">
      <c r="A17" s="14">
        <v>8</v>
      </c>
      <c r="B17" s="9" t="s">
        <v>105</v>
      </c>
      <c r="C17" s="15" t="s">
        <v>99</v>
      </c>
      <c r="D17" s="15" t="s">
        <v>93</v>
      </c>
      <c r="E17" s="10">
        <v>500</v>
      </c>
      <c r="F17" s="3">
        <v>22</v>
      </c>
      <c r="G17" s="3">
        <v>22.63</v>
      </c>
      <c r="H17" s="3">
        <v>22.08</v>
      </c>
      <c r="I17" s="5">
        <f t="shared" si="3"/>
        <v>22.236666666666665</v>
      </c>
      <c r="J17" s="5">
        <f t="shared" si="4"/>
        <v>0.34297716153314523</v>
      </c>
      <c r="K17" s="5">
        <f t="shared" si="5"/>
        <v>1.5423946703634175</v>
      </c>
      <c r="L17" s="6">
        <f t="shared" si="6"/>
        <v>11118.33</v>
      </c>
    </row>
    <row r="18" spans="1:12" ht="48.75" customHeight="1" x14ac:dyDescent="0.25">
      <c r="A18" s="14">
        <v>9</v>
      </c>
      <c r="B18" s="9" t="s">
        <v>106</v>
      </c>
      <c r="C18" s="15" t="s">
        <v>99</v>
      </c>
      <c r="D18" s="15" t="s">
        <v>27</v>
      </c>
      <c r="E18" s="10">
        <v>4</v>
      </c>
      <c r="F18" s="3">
        <v>2401.4299999999998</v>
      </c>
      <c r="G18" s="3">
        <v>2505.17</v>
      </c>
      <c r="H18" s="3">
        <v>2427.85</v>
      </c>
      <c r="I18" s="5">
        <f t="shared" si="3"/>
        <v>2444.8166666666671</v>
      </c>
      <c r="J18" s="5">
        <f t="shared" si="4"/>
        <v>53.911016808564703</v>
      </c>
      <c r="K18" s="5">
        <f t="shared" si="5"/>
        <v>2.2051149087619941</v>
      </c>
      <c r="L18" s="6">
        <f t="shared" si="6"/>
        <v>9779.27</v>
      </c>
    </row>
    <row r="19" spans="1:12" ht="48.75" customHeight="1" x14ac:dyDescent="0.25">
      <c r="A19" s="14">
        <v>10</v>
      </c>
      <c r="B19" s="9" t="s">
        <v>108</v>
      </c>
      <c r="C19" s="15" t="s">
        <v>99</v>
      </c>
      <c r="D19" s="15" t="s">
        <v>27</v>
      </c>
      <c r="E19" s="10">
        <v>1</v>
      </c>
      <c r="F19" s="3">
        <v>2641.13</v>
      </c>
      <c r="G19" s="3">
        <v>2665.69</v>
      </c>
      <c r="H19" s="3">
        <v>2719.84</v>
      </c>
      <c r="I19" s="5">
        <f t="shared" si="3"/>
        <v>2675.5533333333333</v>
      </c>
      <c r="J19" s="5">
        <f t="shared" si="4"/>
        <v>40.271330165929896</v>
      </c>
      <c r="K19" s="5">
        <f t="shared" si="5"/>
        <v>1.5051589390579605</v>
      </c>
      <c r="L19" s="6">
        <f t="shared" si="6"/>
        <v>2675.55</v>
      </c>
    </row>
    <row r="20" spans="1:12" ht="75" customHeight="1" x14ac:dyDescent="0.25">
      <c r="A20" s="14">
        <v>11</v>
      </c>
      <c r="B20" s="9" t="s">
        <v>107</v>
      </c>
      <c r="C20" s="15" t="s">
        <v>99</v>
      </c>
      <c r="D20" s="15" t="s">
        <v>93</v>
      </c>
      <c r="E20" s="10">
        <v>1000</v>
      </c>
      <c r="F20" s="3">
        <v>9.16</v>
      </c>
      <c r="G20" s="3">
        <v>9.31</v>
      </c>
      <c r="H20" s="3">
        <v>9.44</v>
      </c>
      <c r="I20" s="5">
        <f t="shared" si="3"/>
        <v>9.3033333333333328</v>
      </c>
      <c r="J20" s="5">
        <f t="shared" si="4"/>
        <v>0.1401189970465577</v>
      </c>
      <c r="K20" s="5">
        <f t="shared" si="5"/>
        <v>1.506116055677797</v>
      </c>
      <c r="L20" s="6">
        <f t="shared" si="6"/>
        <v>9303.33</v>
      </c>
    </row>
    <row r="21" spans="1:12" x14ac:dyDescent="0.25">
      <c r="A21" s="74" t="s">
        <v>92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20">
        <f>SUM(L10:L20)</f>
        <v>177808.14999999997</v>
      </c>
    </row>
    <row r="22" spans="1:12" x14ac:dyDescent="0.25">
      <c r="A22" s="2" t="s">
        <v>14</v>
      </c>
      <c r="B22" s="2"/>
      <c r="C22" s="2"/>
      <c r="D22" s="2"/>
      <c r="E22" s="2"/>
      <c r="F22" s="2" t="s">
        <v>15</v>
      </c>
      <c r="G22" s="2"/>
      <c r="H22" s="2"/>
      <c r="I22" s="2"/>
      <c r="J22" s="2"/>
      <c r="K22" s="2"/>
    </row>
    <row r="23" spans="1:12" x14ac:dyDescent="0.25">
      <c r="F23" t="s">
        <v>16</v>
      </c>
    </row>
    <row r="24" spans="1:12" x14ac:dyDescent="0.25">
      <c r="A24" t="s">
        <v>17</v>
      </c>
    </row>
    <row r="25" spans="1:12" x14ac:dyDescent="0.25">
      <c r="F25" t="s">
        <v>19</v>
      </c>
    </row>
    <row r="27" spans="1:12" x14ac:dyDescent="0.25">
      <c r="F27" t="s">
        <v>18</v>
      </c>
    </row>
  </sheetData>
  <mergeCells count="18">
    <mergeCell ref="A1:L1"/>
    <mergeCell ref="A2:L2"/>
    <mergeCell ref="A4:B4"/>
    <mergeCell ref="C4:L4"/>
    <mergeCell ref="A5:B6"/>
    <mergeCell ref="C5:L6"/>
    <mergeCell ref="L8:L9"/>
    <mergeCell ref="A21:K21"/>
    <mergeCell ref="A7:L7"/>
    <mergeCell ref="A8:A9"/>
    <mergeCell ref="B8:B9"/>
    <mergeCell ref="C8:C9"/>
    <mergeCell ref="D8:D9"/>
    <mergeCell ref="E8:E9"/>
    <mergeCell ref="F8:H8"/>
    <mergeCell ref="I8:I9"/>
    <mergeCell ref="J8:J9"/>
    <mergeCell ref="K8:K9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A2" workbookViewId="0">
      <selection activeCell="A2" sqref="A2:L2"/>
    </sheetView>
  </sheetViews>
  <sheetFormatPr defaultRowHeight="15" x14ac:dyDescent="0.25"/>
  <cols>
    <col min="1" max="1" width="5.140625" customWidth="1"/>
    <col min="2" max="2" width="27.140625" customWidth="1"/>
    <col min="12" max="12" width="13.42578125" customWidth="1"/>
  </cols>
  <sheetData>
    <row r="1" spans="1:12" ht="18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39" customHeight="1" x14ac:dyDescent="0.25">
      <c r="A2" s="65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4" spans="1:12" x14ac:dyDescent="0.25">
      <c r="A4" s="42" t="s">
        <v>1</v>
      </c>
      <c r="B4" s="43"/>
      <c r="C4" s="59" t="s">
        <v>2</v>
      </c>
      <c r="D4" s="60"/>
      <c r="E4" s="60"/>
      <c r="F4" s="60"/>
      <c r="G4" s="60"/>
      <c r="H4" s="60"/>
      <c r="I4" s="60"/>
      <c r="J4" s="60"/>
      <c r="K4" s="60"/>
      <c r="L4" s="61"/>
    </row>
    <row r="5" spans="1:12" x14ac:dyDescent="0.25">
      <c r="A5" s="44" t="s">
        <v>3</v>
      </c>
      <c r="B5" s="45"/>
      <c r="C5" s="67" t="s">
        <v>4</v>
      </c>
      <c r="D5" s="68"/>
      <c r="E5" s="68"/>
      <c r="F5" s="68"/>
      <c r="G5" s="68"/>
      <c r="H5" s="68"/>
      <c r="I5" s="68"/>
      <c r="J5" s="68"/>
      <c r="K5" s="68"/>
      <c r="L5" s="69"/>
    </row>
    <row r="6" spans="1:12" x14ac:dyDescent="0.25">
      <c r="A6" s="46"/>
      <c r="B6" s="47"/>
      <c r="C6" s="70"/>
      <c r="D6" s="71"/>
      <c r="E6" s="71"/>
      <c r="F6" s="71"/>
      <c r="G6" s="71"/>
      <c r="H6" s="71"/>
      <c r="I6" s="71"/>
      <c r="J6" s="71"/>
      <c r="K6" s="71"/>
      <c r="L6" s="72"/>
    </row>
    <row r="7" spans="1:12" ht="18" x14ac:dyDescent="0.25">
      <c r="A7" s="48" t="s">
        <v>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2" x14ac:dyDescent="0.25">
      <c r="A8" s="56" t="s">
        <v>6</v>
      </c>
      <c r="B8" s="57" t="s">
        <v>7</v>
      </c>
      <c r="C8" s="57" t="s">
        <v>31</v>
      </c>
      <c r="D8" s="63" t="s">
        <v>8</v>
      </c>
      <c r="E8" s="57" t="s">
        <v>9</v>
      </c>
      <c r="F8" s="59" t="s">
        <v>24</v>
      </c>
      <c r="G8" s="60"/>
      <c r="H8" s="61"/>
      <c r="I8" s="63" t="s">
        <v>10</v>
      </c>
      <c r="J8" s="63" t="s">
        <v>11</v>
      </c>
      <c r="K8" s="63" t="s">
        <v>12</v>
      </c>
      <c r="L8" s="56" t="s">
        <v>13</v>
      </c>
    </row>
    <row r="9" spans="1:12" ht="150" x14ac:dyDescent="0.25">
      <c r="A9" s="56"/>
      <c r="B9" s="58"/>
      <c r="C9" s="58"/>
      <c r="D9" s="63"/>
      <c r="E9" s="58"/>
      <c r="F9" s="15" t="s">
        <v>94</v>
      </c>
      <c r="G9" s="15" t="s">
        <v>95</v>
      </c>
      <c r="H9" s="15" t="s">
        <v>96</v>
      </c>
      <c r="I9" s="63"/>
      <c r="J9" s="63"/>
      <c r="K9" s="63"/>
      <c r="L9" s="56"/>
    </row>
    <row r="10" spans="1:12" ht="46.5" customHeight="1" x14ac:dyDescent="0.25">
      <c r="A10" s="14">
        <v>1</v>
      </c>
      <c r="B10" s="9" t="s">
        <v>110</v>
      </c>
      <c r="C10" s="15" t="s">
        <v>109</v>
      </c>
      <c r="D10" s="15" t="s">
        <v>93</v>
      </c>
      <c r="E10" s="10">
        <v>3000</v>
      </c>
      <c r="F10" s="3">
        <v>13.85</v>
      </c>
      <c r="G10" s="3">
        <v>13.91</v>
      </c>
      <c r="H10" s="21">
        <v>14.2</v>
      </c>
      <c r="I10" s="5">
        <f>AVERAGE(F10:G10)</f>
        <v>13.879999999999999</v>
      </c>
      <c r="J10" s="5">
        <f>STDEV(F10:G10)</f>
        <v>4.2426406871193201E-2</v>
      </c>
      <c r="K10" s="5">
        <f t="shared" ref="K10:K14" si="0">J10/I10*100</f>
        <v>0.305665755556147</v>
      </c>
      <c r="L10" s="6">
        <f t="shared" ref="L10:L14" si="1">ROUND((I10*E10),2)</f>
        <v>41640</v>
      </c>
    </row>
    <row r="11" spans="1:12" ht="64.5" customHeight="1" x14ac:dyDescent="0.25">
      <c r="A11" s="14">
        <v>2</v>
      </c>
      <c r="B11" s="9" t="s">
        <v>111</v>
      </c>
      <c r="C11" s="15" t="s">
        <v>109</v>
      </c>
      <c r="D11" s="15" t="s">
        <v>93</v>
      </c>
      <c r="E11" s="10">
        <v>1080</v>
      </c>
      <c r="F11" s="3">
        <v>40.090000000000003</v>
      </c>
      <c r="G11" s="3">
        <v>40.9</v>
      </c>
      <c r="H11" s="21">
        <v>41.85</v>
      </c>
      <c r="I11" s="5">
        <f>AVERAGE(F11:G11)</f>
        <v>40.495000000000005</v>
      </c>
      <c r="J11" s="5">
        <f>STDEV(F11:G11)</f>
        <v>0.57275649276110008</v>
      </c>
      <c r="K11" s="5">
        <f t="shared" si="0"/>
        <v>1.4143881781975554</v>
      </c>
      <c r="L11" s="6">
        <f t="shared" si="1"/>
        <v>43734.6</v>
      </c>
    </row>
    <row r="12" spans="1:12" ht="61.5" customHeight="1" x14ac:dyDescent="0.25">
      <c r="A12" s="14">
        <v>3</v>
      </c>
      <c r="B12" s="9" t="s">
        <v>112</v>
      </c>
      <c r="C12" s="15" t="s">
        <v>109</v>
      </c>
      <c r="D12" s="15" t="s">
        <v>93</v>
      </c>
      <c r="E12" s="10">
        <v>600</v>
      </c>
      <c r="F12" s="3">
        <v>40.090000000000003</v>
      </c>
      <c r="G12" s="3">
        <v>40.450000000000003</v>
      </c>
      <c r="H12" s="21">
        <v>41.06</v>
      </c>
      <c r="I12" s="5">
        <f>AVERAGE(F12:G12)</f>
        <v>40.270000000000003</v>
      </c>
      <c r="J12" s="5">
        <f>STDEV(F12:G12)</f>
        <v>0.25455844122715671</v>
      </c>
      <c r="K12" s="5">
        <f t="shared" si="0"/>
        <v>0.63212923076025995</v>
      </c>
      <c r="L12" s="6">
        <f t="shared" si="1"/>
        <v>24162</v>
      </c>
    </row>
    <row r="13" spans="1:12" ht="75" customHeight="1" x14ac:dyDescent="0.25">
      <c r="A13" s="14">
        <v>4</v>
      </c>
      <c r="B13" s="9" t="s">
        <v>113</v>
      </c>
      <c r="C13" s="15" t="s">
        <v>109</v>
      </c>
      <c r="D13" s="15" t="s">
        <v>93</v>
      </c>
      <c r="E13" s="10">
        <v>100</v>
      </c>
      <c r="F13" s="3">
        <v>7.03</v>
      </c>
      <c r="G13" s="3">
        <v>7.29</v>
      </c>
      <c r="H13" s="3">
        <v>7.29</v>
      </c>
      <c r="I13" s="5">
        <f t="shared" ref="I13:I14" si="2">AVERAGE(F13:H13)</f>
        <v>7.2033333333333331</v>
      </c>
      <c r="J13" s="5">
        <f t="shared" ref="J13:J14" si="3">STDEV(F13:H13)</f>
        <v>0.15011106998930257</v>
      </c>
      <c r="K13" s="5">
        <f t="shared" si="0"/>
        <v>2.0839111983706973</v>
      </c>
      <c r="L13" s="6">
        <f t="shared" si="1"/>
        <v>720.33</v>
      </c>
    </row>
    <row r="14" spans="1:12" ht="46.5" customHeight="1" x14ac:dyDescent="0.25">
      <c r="A14" s="14">
        <v>5</v>
      </c>
      <c r="B14" s="9" t="s">
        <v>114</v>
      </c>
      <c r="C14" s="15" t="s">
        <v>109</v>
      </c>
      <c r="D14" s="15" t="s">
        <v>93</v>
      </c>
      <c r="E14" s="10">
        <v>120</v>
      </c>
      <c r="F14" s="3">
        <v>32.78</v>
      </c>
      <c r="G14" s="3">
        <v>33.049999999999997</v>
      </c>
      <c r="H14" s="3">
        <v>34.159999999999997</v>
      </c>
      <c r="I14" s="5">
        <f t="shared" si="2"/>
        <v>33.33</v>
      </c>
      <c r="J14" s="5">
        <f t="shared" si="3"/>
        <v>0.73136858012906003</v>
      </c>
      <c r="K14" s="5">
        <f t="shared" si="0"/>
        <v>2.1943251729044708</v>
      </c>
      <c r="L14" s="6">
        <f t="shared" si="1"/>
        <v>3999.6</v>
      </c>
    </row>
    <row r="15" spans="1:12" x14ac:dyDescent="0.25">
      <c r="A15" s="74" t="s">
        <v>92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20">
        <f>SUM(L10:L14)</f>
        <v>114256.53000000001</v>
      </c>
    </row>
    <row r="16" spans="1:12" x14ac:dyDescent="0.25">
      <c r="A16" s="2" t="s">
        <v>14</v>
      </c>
      <c r="B16" s="2"/>
      <c r="C16" s="2"/>
      <c r="D16" s="2"/>
      <c r="E16" s="2"/>
      <c r="F16" s="2" t="s">
        <v>15</v>
      </c>
      <c r="G16" s="2"/>
      <c r="H16" s="2"/>
      <c r="I16" s="2"/>
      <c r="J16" s="2"/>
      <c r="K16" s="2"/>
    </row>
    <row r="17" spans="1:6" x14ac:dyDescent="0.25">
      <c r="F17" t="s">
        <v>16</v>
      </c>
    </row>
    <row r="18" spans="1:6" x14ac:dyDescent="0.25">
      <c r="A18" t="s">
        <v>17</v>
      </c>
    </row>
    <row r="19" spans="1:6" x14ac:dyDescent="0.25">
      <c r="F19" t="s">
        <v>19</v>
      </c>
    </row>
    <row r="21" spans="1:6" x14ac:dyDescent="0.25">
      <c r="F21" t="s">
        <v>18</v>
      </c>
    </row>
  </sheetData>
  <mergeCells count="18">
    <mergeCell ref="A1:L1"/>
    <mergeCell ref="A2:L2"/>
    <mergeCell ref="A4:B4"/>
    <mergeCell ref="C4:L4"/>
    <mergeCell ref="A5:B6"/>
    <mergeCell ref="C5:L6"/>
    <mergeCell ref="L8:L9"/>
    <mergeCell ref="A15:K15"/>
    <mergeCell ref="A7:L7"/>
    <mergeCell ref="A8:A9"/>
    <mergeCell ref="B8:B9"/>
    <mergeCell ref="C8:C9"/>
    <mergeCell ref="D8:D9"/>
    <mergeCell ref="E8:E9"/>
    <mergeCell ref="F8:H8"/>
    <mergeCell ref="I8:I9"/>
    <mergeCell ref="J8:J9"/>
    <mergeCell ref="K8:K9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workbookViewId="0">
      <selection sqref="A1:L10"/>
    </sheetView>
  </sheetViews>
  <sheetFormatPr defaultRowHeight="15" x14ac:dyDescent="0.25"/>
  <cols>
    <col min="1" max="1" width="5.42578125" customWidth="1"/>
    <col min="2" max="2" width="30" customWidth="1"/>
    <col min="5" max="5" width="6.42578125" customWidth="1"/>
    <col min="12" max="12" width="15.5703125" customWidth="1"/>
  </cols>
  <sheetData>
    <row r="1" spans="1:12" ht="18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36.75" customHeight="1" x14ac:dyDescent="0.25">
      <c r="A2" s="65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4" spans="1:12" x14ac:dyDescent="0.25">
      <c r="A4" s="42" t="s">
        <v>1</v>
      </c>
      <c r="B4" s="43"/>
      <c r="C4" s="59" t="s">
        <v>2</v>
      </c>
      <c r="D4" s="60"/>
      <c r="E4" s="60"/>
      <c r="F4" s="60"/>
      <c r="G4" s="60"/>
      <c r="H4" s="60"/>
      <c r="I4" s="60"/>
      <c r="J4" s="60"/>
      <c r="K4" s="60"/>
      <c r="L4" s="61"/>
    </row>
    <row r="5" spans="1:12" x14ac:dyDescent="0.25">
      <c r="A5" s="44" t="s">
        <v>3</v>
      </c>
      <c r="B5" s="45"/>
      <c r="C5" s="67" t="s">
        <v>4</v>
      </c>
      <c r="D5" s="68"/>
      <c r="E5" s="68"/>
      <c r="F5" s="68"/>
      <c r="G5" s="68"/>
      <c r="H5" s="68"/>
      <c r="I5" s="68"/>
      <c r="J5" s="68"/>
      <c r="K5" s="68"/>
      <c r="L5" s="69"/>
    </row>
    <row r="6" spans="1:12" x14ac:dyDescent="0.25">
      <c r="A6" s="46"/>
      <c r="B6" s="47"/>
      <c r="C6" s="70"/>
      <c r="D6" s="71"/>
      <c r="E6" s="71"/>
      <c r="F6" s="71"/>
      <c r="G6" s="71"/>
      <c r="H6" s="71"/>
      <c r="I6" s="71"/>
      <c r="J6" s="71"/>
      <c r="K6" s="71"/>
      <c r="L6" s="72"/>
    </row>
    <row r="7" spans="1:12" ht="18" x14ac:dyDescent="0.25">
      <c r="A7" s="48" t="s">
        <v>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2" x14ac:dyDescent="0.25">
      <c r="A8" s="56" t="s">
        <v>6</v>
      </c>
      <c r="B8" s="57" t="s">
        <v>7</v>
      </c>
      <c r="C8" s="57" t="s">
        <v>31</v>
      </c>
      <c r="D8" s="63" t="s">
        <v>8</v>
      </c>
      <c r="E8" s="57" t="s">
        <v>9</v>
      </c>
      <c r="F8" s="59" t="s">
        <v>24</v>
      </c>
      <c r="G8" s="60"/>
      <c r="H8" s="61"/>
      <c r="I8" s="63" t="s">
        <v>10</v>
      </c>
      <c r="J8" s="63" t="s">
        <v>11</v>
      </c>
      <c r="K8" s="63" t="s">
        <v>12</v>
      </c>
      <c r="L8" s="56" t="s">
        <v>13</v>
      </c>
    </row>
    <row r="9" spans="1:12" ht="150" x14ac:dyDescent="0.25">
      <c r="A9" s="56"/>
      <c r="B9" s="58"/>
      <c r="C9" s="58"/>
      <c r="D9" s="63"/>
      <c r="E9" s="58"/>
      <c r="F9" s="15" t="s">
        <v>117</v>
      </c>
      <c r="G9" s="15" t="s">
        <v>94</v>
      </c>
      <c r="H9" s="15" t="s">
        <v>95</v>
      </c>
      <c r="I9" s="63"/>
      <c r="J9" s="63"/>
      <c r="K9" s="63"/>
      <c r="L9" s="56"/>
    </row>
    <row r="10" spans="1:12" ht="45.75" customHeight="1" x14ac:dyDescent="0.25">
      <c r="A10" s="14">
        <v>1</v>
      </c>
      <c r="B10" s="9" t="s">
        <v>115</v>
      </c>
      <c r="C10" s="15" t="s">
        <v>116</v>
      </c>
      <c r="D10" s="15" t="s">
        <v>91</v>
      </c>
      <c r="E10" s="10">
        <v>1</v>
      </c>
      <c r="F10" s="3">
        <v>49219.65</v>
      </c>
      <c r="G10" s="3">
        <v>50942.34</v>
      </c>
      <c r="H10" s="3">
        <v>51291.8</v>
      </c>
      <c r="I10" s="5">
        <f>AVERAGE(F10:H10)</f>
        <v>50484.596666666657</v>
      </c>
      <c r="J10" s="5">
        <f t="shared" ref="J10:J56" si="0">STDEV(F10:H10)</f>
        <v>1109.3232734569901</v>
      </c>
      <c r="K10" s="5">
        <f t="shared" ref="K10:K56" si="1">J10/I10*100</f>
        <v>2.1973499774227974</v>
      </c>
      <c r="L10" s="6">
        <f t="shared" ref="L10:L56" si="2">ROUND((I10*E10),2)</f>
        <v>50484.6</v>
      </c>
    </row>
    <row r="11" spans="1:12" ht="33" customHeight="1" x14ac:dyDescent="0.25">
      <c r="A11" s="14">
        <v>2</v>
      </c>
      <c r="B11" s="9" t="s">
        <v>118</v>
      </c>
      <c r="C11" s="15" t="s">
        <v>116</v>
      </c>
      <c r="D11" s="15" t="s">
        <v>91</v>
      </c>
      <c r="E11" s="10">
        <v>1</v>
      </c>
      <c r="F11" s="3">
        <v>49219.65</v>
      </c>
      <c r="G11" s="3">
        <v>50848.82</v>
      </c>
      <c r="H11" s="3">
        <v>49465.75</v>
      </c>
      <c r="I11" s="5">
        <f t="shared" ref="I11:I56" si="3">AVERAGE(F11:H11)</f>
        <v>49844.74</v>
      </c>
      <c r="J11" s="5">
        <f t="shared" si="0"/>
        <v>878.22194649188691</v>
      </c>
      <c r="K11" s="5">
        <f t="shared" si="1"/>
        <v>1.7619149914151162</v>
      </c>
      <c r="L11" s="6">
        <f t="shared" si="2"/>
        <v>49844.74</v>
      </c>
    </row>
    <row r="12" spans="1:12" ht="45" x14ac:dyDescent="0.25">
      <c r="A12" s="14">
        <v>3</v>
      </c>
      <c r="B12" s="9" t="s">
        <v>119</v>
      </c>
      <c r="C12" s="15" t="s">
        <v>116</v>
      </c>
      <c r="D12" s="15" t="s">
        <v>91</v>
      </c>
      <c r="E12" s="10">
        <v>1</v>
      </c>
      <c r="F12" s="3">
        <v>40336.03</v>
      </c>
      <c r="G12" s="3">
        <v>41017.71</v>
      </c>
      <c r="H12" s="3">
        <v>41227.46</v>
      </c>
      <c r="I12" s="5">
        <f t="shared" si="3"/>
        <v>40860.399999999994</v>
      </c>
      <c r="J12" s="5">
        <f t="shared" si="0"/>
        <v>466.07047567937639</v>
      </c>
      <c r="K12" s="5">
        <f t="shared" si="1"/>
        <v>1.1406410012613104</v>
      </c>
      <c r="L12" s="6">
        <f t="shared" si="2"/>
        <v>40860.400000000001</v>
      </c>
    </row>
    <row r="13" spans="1:12" x14ac:dyDescent="0.25">
      <c r="A13" s="14">
        <v>4</v>
      </c>
      <c r="B13" s="9" t="s">
        <v>120</v>
      </c>
      <c r="C13" s="15" t="s">
        <v>116</v>
      </c>
      <c r="D13" s="15" t="s">
        <v>27</v>
      </c>
      <c r="E13" s="10">
        <v>1</v>
      </c>
      <c r="F13" s="3">
        <v>33862.03</v>
      </c>
      <c r="G13" s="3">
        <v>34630.699999999997</v>
      </c>
      <c r="H13" s="3">
        <v>35551.75</v>
      </c>
      <c r="I13" s="5">
        <f t="shared" si="3"/>
        <v>34681.493333333332</v>
      </c>
      <c r="J13" s="5">
        <f t="shared" si="0"/>
        <v>846.00436856634167</v>
      </c>
      <c r="K13" s="5">
        <f t="shared" si="1"/>
        <v>2.4393539241092128</v>
      </c>
      <c r="L13" s="6">
        <f t="shared" si="2"/>
        <v>34681.49</v>
      </c>
    </row>
    <row r="14" spans="1:12" x14ac:dyDescent="0.25">
      <c r="A14" s="14">
        <v>5</v>
      </c>
      <c r="B14" s="9" t="s">
        <v>121</v>
      </c>
      <c r="C14" s="15" t="s">
        <v>116</v>
      </c>
      <c r="D14" s="15" t="s">
        <v>27</v>
      </c>
      <c r="E14" s="10">
        <v>1</v>
      </c>
      <c r="F14" s="3">
        <v>31870.15</v>
      </c>
      <c r="G14" s="3">
        <v>32067.74</v>
      </c>
      <c r="H14" s="3">
        <v>32813.51</v>
      </c>
      <c r="I14" s="5">
        <f t="shared" si="3"/>
        <v>32250.466666666664</v>
      </c>
      <c r="J14" s="5">
        <f t="shared" si="0"/>
        <v>497.5176363038135</v>
      </c>
      <c r="K14" s="5">
        <f t="shared" si="1"/>
        <v>1.5426680222833371</v>
      </c>
      <c r="L14" s="6">
        <f t="shared" si="2"/>
        <v>32250.47</v>
      </c>
    </row>
    <row r="15" spans="1:12" ht="30" x14ac:dyDescent="0.25">
      <c r="A15" s="14">
        <v>6</v>
      </c>
      <c r="B15" s="9" t="s">
        <v>122</v>
      </c>
      <c r="C15" s="15" t="s">
        <v>116</v>
      </c>
      <c r="D15" s="15" t="s">
        <v>91</v>
      </c>
      <c r="E15" s="10">
        <v>1</v>
      </c>
      <c r="F15" s="3">
        <v>36616.22</v>
      </c>
      <c r="G15" s="3">
        <v>36726.07</v>
      </c>
      <c r="H15" s="3">
        <v>37235.03</v>
      </c>
      <c r="I15" s="5">
        <f t="shared" si="3"/>
        <v>36859.106666666667</v>
      </c>
      <c r="J15" s="5">
        <f t="shared" si="0"/>
        <v>330.15984012797901</v>
      </c>
      <c r="K15" s="5">
        <f t="shared" si="1"/>
        <v>0.89573478574443388</v>
      </c>
      <c r="L15" s="6">
        <f t="shared" si="2"/>
        <v>36859.11</v>
      </c>
    </row>
    <row r="16" spans="1:12" x14ac:dyDescent="0.25">
      <c r="A16" s="14">
        <v>7</v>
      </c>
      <c r="B16" s="9" t="s">
        <v>123</v>
      </c>
      <c r="C16" s="15" t="s">
        <v>116</v>
      </c>
      <c r="D16" s="15" t="s">
        <v>27</v>
      </c>
      <c r="E16" s="10">
        <v>1</v>
      </c>
      <c r="F16" s="3">
        <v>33862.03</v>
      </c>
      <c r="G16" s="3">
        <v>35260.53</v>
      </c>
      <c r="H16" s="3">
        <v>34752.6</v>
      </c>
      <c r="I16" s="5">
        <f t="shared" si="3"/>
        <v>34625.053333333337</v>
      </c>
      <c r="J16" s="5">
        <f t="shared" si="0"/>
        <v>707.92067114425561</v>
      </c>
      <c r="K16" s="5">
        <f t="shared" si="1"/>
        <v>2.044533085131004</v>
      </c>
      <c r="L16" s="6">
        <f t="shared" si="2"/>
        <v>34625.050000000003</v>
      </c>
    </row>
    <row r="17" spans="1:12" ht="45" x14ac:dyDescent="0.25">
      <c r="A17" s="14">
        <v>8</v>
      </c>
      <c r="B17" s="9" t="s">
        <v>124</v>
      </c>
      <c r="C17" s="15" t="s">
        <v>116</v>
      </c>
      <c r="D17" s="15" t="s">
        <v>91</v>
      </c>
      <c r="E17" s="10">
        <v>1</v>
      </c>
      <c r="F17" s="3">
        <v>38060.22</v>
      </c>
      <c r="G17" s="3">
        <v>38574.03</v>
      </c>
      <c r="H17" s="3">
        <v>38870.9</v>
      </c>
      <c r="I17" s="5">
        <f t="shared" si="3"/>
        <v>38501.716666666667</v>
      </c>
      <c r="J17" s="5">
        <f t="shared" si="0"/>
        <v>410.14927676802415</v>
      </c>
      <c r="K17" s="5">
        <f t="shared" si="1"/>
        <v>1.0652752975119053</v>
      </c>
      <c r="L17" s="6">
        <f t="shared" si="2"/>
        <v>38501.72</v>
      </c>
    </row>
    <row r="18" spans="1:12" ht="30" x14ac:dyDescent="0.25">
      <c r="A18" s="14">
        <v>9</v>
      </c>
      <c r="B18" s="9" t="s">
        <v>125</v>
      </c>
      <c r="C18" s="15" t="s">
        <v>116</v>
      </c>
      <c r="D18" s="15" t="s">
        <v>91</v>
      </c>
      <c r="E18" s="10">
        <v>1</v>
      </c>
      <c r="F18" s="3">
        <v>42825.51</v>
      </c>
      <c r="G18" s="3">
        <v>43613.5</v>
      </c>
      <c r="H18" s="3">
        <v>44234.47</v>
      </c>
      <c r="I18" s="5">
        <f t="shared" si="3"/>
        <v>43557.826666666668</v>
      </c>
      <c r="J18" s="5">
        <f t="shared" si="0"/>
        <v>706.12797029528053</v>
      </c>
      <c r="K18" s="5">
        <f t="shared" si="1"/>
        <v>1.621127646471068</v>
      </c>
      <c r="L18" s="6">
        <f t="shared" si="2"/>
        <v>43557.83</v>
      </c>
    </row>
    <row r="19" spans="1:12" ht="45" x14ac:dyDescent="0.25">
      <c r="A19" s="14">
        <v>10</v>
      </c>
      <c r="B19" s="9" t="s">
        <v>126</v>
      </c>
      <c r="C19" s="15" t="s">
        <v>116</v>
      </c>
      <c r="D19" s="15" t="s">
        <v>91</v>
      </c>
      <c r="E19" s="10">
        <v>1</v>
      </c>
      <c r="F19" s="3">
        <v>42825.51</v>
      </c>
      <c r="G19" s="3">
        <v>42881.18</v>
      </c>
      <c r="H19" s="3">
        <v>44208.77</v>
      </c>
      <c r="I19" s="5">
        <f t="shared" si="3"/>
        <v>43305.153333333328</v>
      </c>
      <c r="J19" s="5">
        <f t="shared" si="0"/>
        <v>783.04986905900785</v>
      </c>
      <c r="K19" s="5">
        <f t="shared" si="1"/>
        <v>1.808214054876166</v>
      </c>
      <c r="L19" s="6">
        <f t="shared" si="2"/>
        <v>43305.15</v>
      </c>
    </row>
    <row r="20" spans="1:12" x14ac:dyDescent="0.25">
      <c r="A20" s="14">
        <v>11</v>
      </c>
      <c r="B20" s="9" t="s">
        <v>127</v>
      </c>
      <c r="C20" s="15" t="s">
        <v>116</v>
      </c>
      <c r="D20" s="15" t="s">
        <v>27</v>
      </c>
      <c r="E20" s="10">
        <v>1</v>
      </c>
      <c r="F20" s="3">
        <v>39056.9</v>
      </c>
      <c r="G20" s="3">
        <v>39408.410000000003</v>
      </c>
      <c r="H20" s="3">
        <v>40224.699999999997</v>
      </c>
      <c r="I20" s="5">
        <f t="shared" si="3"/>
        <v>39563.336666666662</v>
      </c>
      <c r="J20" s="5">
        <f t="shared" si="0"/>
        <v>599.11677829395671</v>
      </c>
      <c r="K20" s="5">
        <f t="shared" si="1"/>
        <v>1.514323180933147</v>
      </c>
      <c r="L20" s="6">
        <f t="shared" si="2"/>
        <v>39563.339999999997</v>
      </c>
    </row>
    <row r="21" spans="1:12" x14ac:dyDescent="0.25">
      <c r="A21" s="14">
        <v>12</v>
      </c>
      <c r="B21" s="9" t="s">
        <v>128</v>
      </c>
      <c r="C21" s="15" t="s">
        <v>116</v>
      </c>
      <c r="D21" s="15" t="s">
        <v>27</v>
      </c>
      <c r="E21" s="10">
        <v>1</v>
      </c>
      <c r="F21" s="3">
        <v>43972.29</v>
      </c>
      <c r="G21" s="3">
        <v>45287.06</v>
      </c>
      <c r="H21" s="3">
        <v>45115.57</v>
      </c>
      <c r="I21" s="5">
        <f t="shared" si="3"/>
        <v>44791.640000000007</v>
      </c>
      <c r="J21" s="5">
        <f t="shared" si="0"/>
        <v>714.73982811929409</v>
      </c>
      <c r="K21" s="5">
        <f t="shared" si="1"/>
        <v>1.5956991709151394</v>
      </c>
      <c r="L21" s="6">
        <f t="shared" si="2"/>
        <v>44791.64</v>
      </c>
    </row>
    <row r="22" spans="1:12" x14ac:dyDescent="0.25">
      <c r="A22" s="14">
        <v>13</v>
      </c>
      <c r="B22" s="9" t="s">
        <v>129</v>
      </c>
      <c r="C22" s="15" t="s">
        <v>116</v>
      </c>
      <c r="D22" s="15" t="s">
        <v>27</v>
      </c>
      <c r="E22" s="10">
        <v>1</v>
      </c>
      <c r="F22" s="3">
        <v>34360.370000000003</v>
      </c>
      <c r="G22" s="3">
        <v>34844.85</v>
      </c>
      <c r="H22" s="3">
        <v>35057.89</v>
      </c>
      <c r="I22" s="5">
        <f t="shared" si="3"/>
        <v>34754.370000000003</v>
      </c>
      <c r="J22" s="5">
        <f t="shared" si="0"/>
        <v>357.45420741683637</v>
      </c>
      <c r="K22" s="5">
        <f t="shared" si="1"/>
        <v>1.0285158597806157</v>
      </c>
      <c r="L22" s="6">
        <f t="shared" si="2"/>
        <v>34754.370000000003</v>
      </c>
    </row>
    <row r="23" spans="1:12" x14ac:dyDescent="0.25">
      <c r="A23" s="14">
        <v>14</v>
      </c>
      <c r="B23" s="9" t="s">
        <v>130</v>
      </c>
      <c r="C23" s="15" t="s">
        <v>116</v>
      </c>
      <c r="D23" s="15" t="s">
        <v>27</v>
      </c>
      <c r="E23" s="10">
        <v>1</v>
      </c>
      <c r="F23" s="3">
        <v>48801.91</v>
      </c>
      <c r="G23" s="3">
        <v>50475.82</v>
      </c>
      <c r="H23" s="3">
        <v>50031.72</v>
      </c>
      <c r="I23" s="5">
        <f t="shared" si="3"/>
        <v>49769.816666666673</v>
      </c>
      <c r="J23" s="5">
        <f t="shared" si="0"/>
        <v>867.14398402648794</v>
      </c>
      <c r="K23" s="5">
        <f t="shared" si="1"/>
        <v>1.7423089778171867</v>
      </c>
      <c r="L23" s="6">
        <f t="shared" si="2"/>
        <v>49769.82</v>
      </c>
    </row>
    <row r="24" spans="1:12" ht="30" x14ac:dyDescent="0.25">
      <c r="A24" s="14">
        <v>15</v>
      </c>
      <c r="B24" s="9" t="s">
        <v>131</v>
      </c>
      <c r="C24" s="15" t="s">
        <v>116</v>
      </c>
      <c r="D24" s="15" t="s">
        <v>91</v>
      </c>
      <c r="E24" s="10">
        <v>1</v>
      </c>
      <c r="F24" s="3">
        <v>73154.8</v>
      </c>
      <c r="G24" s="3">
        <v>73330.37</v>
      </c>
      <c r="H24" s="3">
        <v>76066.36</v>
      </c>
      <c r="I24" s="5">
        <f t="shared" si="3"/>
        <v>74183.843333333323</v>
      </c>
      <c r="J24" s="5">
        <f t="shared" si="0"/>
        <v>1632.6689671924726</v>
      </c>
      <c r="K24" s="5">
        <f t="shared" si="1"/>
        <v>2.2008417113903547</v>
      </c>
      <c r="L24" s="6">
        <f t="shared" si="2"/>
        <v>74183.839999999997</v>
      </c>
    </row>
    <row r="25" spans="1:12" ht="45" x14ac:dyDescent="0.25">
      <c r="A25" s="14">
        <v>16</v>
      </c>
      <c r="B25" s="9" t="s">
        <v>132</v>
      </c>
      <c r="C25" s="15" t="s">
        <v>116</v>
      </c>
      <c r="D25" s="15" t="s">
        <v>27</v>
      </c>
      <c r="E25" s="10">
        <v>2</v>
      </c>
      <c r="F25" s="3">
        <v>20747.009999999998</v>
      </c>
      <c r="G25" s="3">
        <v>21255.31</v>
      </c>
      <c r="H25" s="3">
        <v>21483.53</v>
      </c>
      <c r="I25" s="5">
        <f t="shared" si="3"/>
        <v>21161.95</v>
      </c>
      <c r="J25" s="5">
        <f t="shared" si="0"/>
        <v>377.03115892456475</v>
      </c>
      <c r="K25" s="5">
        <f t="shared" si="1"/>
        <v>1.7816465823072294</v>
      </c>
      <c r="L25" s="6">
        <f t="shared" si="2"/>
        <v>42323.9</v>
      </c>
    </row>
    <row r="26" spans="1:12" ht="30" x14ac:dyDescent="0.25">
      <c r="A26" s="14">
        <v>17</v>
      </c>
      <c r="B26" s="9" t="s">
        <v>133</v>
      </c>
      <c r="C26" s="15" t="s">
        <v>116</v>
      </c>
      <c r="D26" s="15" t="s">
        <v>27</v>
      </c>
      <c r="E26" s="10">
        <v>2</v>
      </c>
      <c r="F26" s="3">
        <v>12322.32</v>
      </c>
      <c r="G26" s="3">
        <v>12749.9</v>
      </c>
      <c r="H26" s="3">
        <v>12637.77</v>
      </c>
      <c r="I26" s="5">
        <f t="shared" si="3"/>
        <v>12569.996666666668</v>
      </c>
      <c r="J26" s="5">
        <f t="shared" si="0"/>
        <v>221.7004344455224</v>
      </c>
      <c r="K26" s="5">
        <f t="shared" si="1"/>
        <v>1.7637270742754563</v>
      </c>
      <c r="L26" s="6">
        <f t="shared" si="2"/>
        <v>25139.99</v>
      </c>
    </row>
    <row r="27" spans="1:12" ht="45" x14ac:dyDescent="0.25">
      <c r="A27" s="14">
        <v>18</v>
      </c>
      <c r="B27" s="9" t="s">
        <v>134</v>
      </c>
      <c r="C27" s="15" t="s">
        <v>116</v>
      </c>
      <c r="D27" s="15" t="s">
        <v>27</v>
      </c>
      <c r="E27" s="10">
        <v>2</v>
      </c>
      <c r="F27" s="3">
        <v>24288.12</v>
      </c>
      <c r="G27" s="3">
        <v>25303.360000000001</v>
      </c>
      <c r="H27" s="3">
        <v>25293.65</v>
      </c>
      <c r="I27" s="5">
        <f t="shared" si="3"/>
        <v>24961.710000000003</v>
      </c>
      <c r="J27" s="5">
        <f t="shared" si="0"/>
        <v>583.36625468054058</v>
      </c>
      <c r="K27" s="5">
        <f t="shared" si="1"/>
        <v>2.3370444359803093</v>
      </c>
      <c r="L27" s="6">
        <f t="shared" si="2"/>
        <v>49923.42</v>
      </c>
    </row>
    <row r="28" spans="1:12" ht="45" x14ac:dyDescent="0.25">
      <c r="A28" s="14">
        <v>19</v>
      </c>
      <c r="B28" s="9" t="s">
        <v>135</v>
      </c>
      <c r="C28" s="15" t="s">
        <v>116</v>
      </c>
      <c r="D28" s="15" t="s">
        <v>27</v>
      </c>
      <c r="E28" s="10">
        <v>1</v>
      </c>
      <c r="F28" s="3">
        <v>17400.240000000002</v>
      </c>
      <c r="G28" s="3">
        <v>17650.8</v>
      </c>
      <c r="H28" s="3">
        <v>18183.25</v>
      </c>
      <c r="I28" s="5">
        <f t="shared" si="3"/>
        <v>17744.763333333332</v>
      </c>
      <c r="J28" s="5">
        <f t="shared" si="0"/>
        <v>399.87247471329266</v>
      </c>
      <c r="K28" s="5">
        <f t="shared" si="1"/>
        <v>2.2534675002519577</v>
      </c>
      <c r="L28" s="6">
        <f t="shared" si="2"/>
        <v>17744.759999999998</v>
      </c>
    </row>
    <row r="29" spans="1:12" ht="30" x14ac:dyDescent="0.25">
      <c r="A29" s="14">
        <v>20</v>
      </c>
      <c r="B29" s="9" t="s">
        <v>136</v>
      </c>
      <c r="C29" s="15" t="s">
        <v>116</v>
      </c>
      <c r="D29" s="15" t="s">
        <v>27</v>
      </c>
      <c r="E29" s="10">
        <v>1</v>
      </c>
      <c r="F29" s="3">
        <v>11980.03</v>
      </c>
      <c r="G29" s="3">
        <v>12104.62</v>
      </c>
      <c r="H29" s="3">
        <v>12055.5</v>
      </c>
      <c r="I29" s="5">
        <f t="shared" si="3"/>
        <v>12046.716666666667</v>
      </c>
      <c r="J29" s="5">
        <f t="shared" si="0"/>
        <v>62.757686647400696</v>
      </c>
      <c r="K29" s="5">
        <f t="shared" si="1"/>
        <v>0.52095262455247715</v>
      </c>
      <c r="L29" s="6">
        <f t="shared" si="2"/>
        <v>12046.72</v>
      </c>
    </row>
    <row r="30" spans="1:12" ht="45" x14ac:dyDescent="0.25">
      <c r="A30" s="14">
        <v>21</v>
      </c>
      <c r="B30" s="9" t="s">
        <v>137</v>
      </c>
      <c r="C30" s="15" t="s">
        <v>116</v>
      </c>
      <c r="D30" s="15" t="s">
        <v>27</v>
      </c>
      <c r="E30" s="10">
        <v>2</v>
      </c>
      <c r="F30" s="3">
        <v>16297.49</v>
      </c>
      <c r="G30" s="3">
        <v>16928.2</v>
      </c>
      <c r="H30" s="3">
        <v>16853.23</v>
      </c>
      <c r="I30" s="5">
        <f t="shared" si="3"/>
        <v>16692.973333333332</v>
      </c>
      <c r="J30" s="5">
        <f t="shared" si="0"/>
        <v>344.54379320100008</v>
      </c>
      <c r="K30" s="5">
        <f t="shared" si="1"/>
        <v>2.0640049338184618</v>
      </c>
      <c r="L30" s="6">
        <f t="shared" si="2"/>
        <v>33385.949999999997</v>
      </c>
    </row>
    <row r="31" spans="1:12" ht="43.5" customHeight="1" x14ac:dyDescent="0.25">
      <c r="A31" s="14">
        <v>22</v>
      </c>
      <c r="B31" s="9" t="s">
        <v>138</v>
      </c>
      <c r="C31" s="15" t="s">
        <v>116</v>
      </c>
      <c r="D31" s="15" t="s">
        <v>27</v>
      </c>
      <c r="E31" s="10">
        <v>2</v>
      </c>
      <c r="F31" s="3">
        <v>21087.61</v>
      </c>
      <c r="G31" s="3">
        <v>21344.880000000001</v>
      </c>
      <c r="H31" s="3">
        <v>21711.8</v>
      </c>
      <c r="I31" s="5">
        <f t="shared" si="3"/>
        <v>21381.430000000004</v>
      </c>
      <c r="J31" s="5">
        <f t="shared" si="0"/>
        <v>313.69605655793561</v>
      </c>
      <c r="K31" s="5">
        <f t="shared" si="1"/>
        <v>1.467142546396268</v>
      </c>
      <c r="L31" s="6">
        <f t="shared" si="2"/>
        <v>42762.86</v>
      </c>
    </row>
    <row r="32" spans="1:12" x14ac:dyDescent="0.25">
      <c r="A32" s="14">
        <v>23</v>
      </c>
      <c r="B32" s="9" t="s">
        <v>139</v>
      </c>
      <c r="C32" s="15" t="s">
        <v>116</v>
      </c>
      <c r="D32" s="15" t="s">
        <v>27</v>
      </c>
      <c r="E32" s="10">
        <v>1</v>
      </c>
      <c r="F32" s="3">
        <v>26599.68</v>
      </c>
      <c r="G32" s="3">
        <v>26732.68</v>
      </c>
      <c r="H32" s="3">
        <v>27464.17</v>
      </c>
      <c r="I32" s="5">
        <f t="shared" si="3"/>
        <v>26932.176666666666</v>
      </c>
      <c r="J32" s="5">
        <f t="shared" si="0"/>
        <v>465.49428571501528</v>
      </c>
      <c r="K32" s="5">
        <f t="shared" si="1"/>
        <v>1.7283945946008399</v>
      </c>
      <c r="L32" s="6">
        <f t="shared" si="2"/>
        <v>26932.18</v>
      </c>
    </row>
    <row r="33" spans="1:12" ht="30" x14ac:dyDescent="0.25">
      <c r="A33" s="14">
        <v>24</v>
      </c>
      <c r="B33" s="9" t="s">
        <v>140</v>
      </c>
      <c r="C33" s="15" t="s">
        <v>116</v>
      </c>
      <c r="D33" s="15" t="s">
        <v>27</v>
      </c>
      <c r="E33" s="10">
        <v>6</v>
      </c>
      <c r="F33" s="3">
        <v>8226.4699999999993</v>
      </c>
      <c r="G33" s="3">
        <v>8411.57</v>
      </c>
      <c r="H33" s="3">
        <v>8525.09</v>
      </c>
      <c r="I33" s="5">
        <f t="shared" si="3"/>
        <v>8387.7100000000009</v>
      </c>
      <c r="J33" s="5">
        <f t="shared" si="0"/>
        <v>150.73304481765143</v>
      </c>
      <c r="K33" s="5">
        <f t="shared" si="1"/>
        <v>1.7970702947246797</v>
      </c>
      <c r="L33" s="6">
        <f t="shared" si="2"/>
        <v>50326.26</v>
      </c>
    </row>
    <row r="34" spans="1:12" ht="30" x14ac:dyDescent="0.25">
      <c r="A34" s="14">
        <v>25</v>
      </c>
      <c r="B34" s="9" t="s">
        <v>141</v>
      </c>
      <c r="C34" s="15" t="s">
        <v>116</v>
      </c>
      <c r="D34" s="15" t="s">
        <v>27</v>
      </c>
      <c r="E34" s="10">
        <v>1</v>
      </c>
      <c r="F34" s="3">
        <v>7376.9</v>
      </c>
      <c r="G34" s="3">
        <v>7722.14</v>
      </c>
      <c r="H34" s="3">
        <v>7549.52</v>
      </c>
      <c r="I34" s="5">
        <f t="shared" si="3"/>
        <v>7549.52</v>
      </c>
      <c r="J34" s="5">
        <f t="shared" si="0"/>
        <v>172.62000000000035</v>
      </c>
      <c r="K34" s="5">
        <f t="shared" si="1"/>
        <v>2.2865029829711072</v>
      </c>
      <c r="L34" s="6">
        <f t="shared" si="2"/>
        <v>7549.52</v>
      </c>
    </row>
    <row r="35" spans="1:12" ht="30" x14ac:dyDescent="0.25">
      <c r="A35" s="14">
        <v>26</v>
      </c>
      <c r="B35" s="9" t="s">
        <v>142</v>
      </c>
      <c r="C35" s="15" t="s">
        <v>116</v>
      </c>
      <c r="D35" s="15" t="s">
        <v>27</v>
      </c>
      <c r="E35" s="10">
        <v>5</v>
      </c>
      <c r="F35" s="3">
        <v>7646.26</v>
      </c>
      <c r="G35" s="3">
        <v>7766.31</v>
      </c>
      <c r="H35" s="3">
        <v>7824.42</v>
      </c>
      <c r="I35" s="5">
        <f t="shared" si="3"/>
        <v>7745.663333333333</v>
      </c>
      <c r="J35" s="5">
        <f t="shared" si="0"/>
        <v>90.856810605112727</v>
      </c>
      <c r="K35" s="5">
        <f t="shared" si="1"/>
        <v>1.1730023200738915</v>
      </c>
      <c r="L35" s="6">
        <f t="shared" si="2"/>
        <v>38728.32</v>
      </c>
    </row>
    <row r="36" spans="1:12" ht="33.75" customHeight="1" x14ac:dyDescent="0.25">
      <c r="A36" s="14">
        <v>27</v>
      </c>
      <c r="B36" s="9" t="s">
        <v>143</v>
      </c>
      <c r="C36" s="15" t="s">
        <v>116</v>
      </c>
      <c r="D36" s="15" t="s">
        <v>91</v>
      </c>
      <c r="E36" s="10">
        <v>2</v>
      </c>
      <c r="F36" s="3">
        <v>19159.39</v>
      </c>
      <c r="G36" s="3">
        <v>19253.27</v>
      </c>
      <c r="H36" s="3">
        <v>19441.03</v>
      </c>
      <c r="I36" s="5">
        <f t="shared" si="3"/>
        <v>19284.563333333335</v>
      </c>
      <c r="J36" s="5">
        <f t="shared" si="0"/>
        <v>143.40406874748433</v>
      </c>
      <c r="K36" s="5">
        <f t="shared" si="1"/>
        <v>0.74362103133344293</v>
      </c>
      <c r="L36" s="6">
        <f t="shared" si="2"/>
        <v>38569.129999999997</v>
      </c>
    </row>
    <row r="37" spans="1:12" ht="45" x14ac:dyDescent="0.25">
      <c r="A37" s="14">
        <v>28</v>
      </c>
      <c r="B37" s="9" t="s">
        <v>144</v>
      </c>
      <c r="C37" s="15" t="s">
        <v>116</v>
      </c>
      <c r="D37" s="15" t="s">
        <v>27</v>
      </c>
      <c r="E37" s="10">
        <v>2</v>
      </c>
      <c r="F37" s="3">
        <v>34568.28</v>
      </c>
      <c r="G37" s="3">
        <v>34803.339999999997</v>
      </c>
      <c r="H37" s="3">
        <v>34920.879999999997</v>
      </c>
      <c r="I37" s="5">
        <f t="shared" si="3"/>
        <v>34764.166666666664</v>
      </c>
      <c r="J37" s="5">
        <f t="shared" si="0"/>
        <v>179.53440487364256</v>
      </c>
      <c r="K37" s="5">
        <f t="shared" si="1"/>
        <v>0.51643523227550181</v>
      </c>
      <c r="L37" s="6">
        <f t="shared" si="2"/>
        <v>69528.33</v>
      </c>
    </row>
    <row r="38" spans="1:12" ht="30" x14ac:dyDescent="0.25">
      <c r="A38" s="14">
        <v>29</v>
      </c>
      <c r="B38" s="9" t="s">
        <v>145</v>
      </c>
      <c r="C38" s="15" t="s">
        <v>116</v>
      </c>
      <c r="D38" s="15" t="s">
        <v>91</v>
      </c>
      <c r="E38" s="10">
        <v>1</v>
      </c>
      <c r="F38" s="3">
        <v>9085.7199999999993</v>
      </c>
      <c r="G38" s="3">
        <v>9141.14</v>
      </c>
      <c r="H38" s="3">
        <v>9536.3700000000008</v>
      </c>
      <c r="I38" s="5">
        <f t="shared" si="3"/>
        <v>9254.4100000000017</v>
      </c>
      <c r="J38" s="5">
        <f t="shared" si="0"/>
        <v>245.751755436254</v>
      </c>
      <c r="K38" s="5">
        <f t="shared" si="1"/>
        <v>2.6555097022528065</v>
      </c>
      <c r="L38" s="6">
        <f t="shared" si="2"/>
        <v>9254.41</v>
      </c>
    </row>
    <row r="39" spans="1:12" ht="45" x14ac:dyDescent="0.25">
      <c r="A39" s="14">
        <v>30</v>
      </c>
      <c r="B39" s="9" t="s">
        <v>146</v>
      </c>
      <c r="C39" s="15" t="s">
        <v>116</v>
      </c>
      <c r="D39" s="15" t="s">
        <v>91</v>
      </c>
      <c r="E39" s="10">
        <v>1</v>
      </c>
      <c r="F39" s="3">
        <v>35698.94</v>
      </c>
      <c r="G39" s="3">
        <v>37419.629999999997</v>
      </c>
      <c r="H39" s="3">
        <v>37176.879999999997</v>
      </c>
      <c r="I39" s="5">
        <f t="shared" si="3"/>
        <v>36765.15</v>
      </c>
      <c r="J39" s="5">
        <f t="shared" si="0"/>
        <v>931.30806594810224</v>
      </c>
      <c r="K39" s="5">
        <f t="shared" si="1"/>
        <v>2.5331273392005804</v>
      </c>
      <c r="L39" s="6">
        <f t="shared" si="2"/>
        <v>36765.15</v>
      </c>
    </row>
    <row r="40" spans="1:12" x14ac:dyDescent="0.25">
      <c r="A40" s="14">
        <v>31</v>
      </c>
      <c r="B40" s="9" t="s">
        <v>147</v>
      </c>
      <c r="C40" s="15" t="s">
        <v>116</v>
      </c>
      <c r="D40" s="15" t="s">
        <v>91</v>
      </c>
      <c r="E40" s="10">
        <v>1</v>
      </c>
      <c r="F40" s="3">
        <v>8836.59</v>
      </c>
      <c r="G40" s="3">
        <v>8860.4500000000007</v>
      </c>
      <c r="H40" s="3">
        <v>8873.7000000000007</v>
      </c>
      <c r="I40" s="5">
        <f t="shared" si="3"/>
        <v>8856.9133333333339</v>
      </c>
      <c r="J40" s="5">
        <f t="shared" si="0"/>
        <v>18.80609032556595</v>
      </c>
      <c r="K40" s="5">
        <f t="shared" si="1"/>
        <v>0.21233232863178764</v>
      </c>
      <c r="L40" s="6">
        <f t="shared" si="2"/>
        <v>8856.91</v>
      </c>
    </row>
    <row r="41" spans="1:12" x14ac:dyDescent="0.25">
      <c r="A41" s="14">
        <v>32</v>
      </c>
      <c r="B41" s="9" t="s">
        <v>148</v>
      </c>
      <c r="C41" s="15" t="s">
        <v>116</v>
      </c>
      <c r="D41" s="15" t="s">
        <v>91</v>
      </c>
      <c r="E41" s="10">
        <v>1</v>
      </c>
      <c r="F41" s="3">
        <v>10244.23</v>
      </c>
      <c r="G41" s="3">
        <v>10715.46</v>
      </c>
      <c r="H41" s="3">
        <v>10578.19</v>
      </c>
      <c r="I41" s="5">
        <f t="shared" si="3"/>
        <v>10512.626666666665</v>
      </c>
      <c r="J41" s="5">
        <f t="shared" si="0"/>
        <v>242.35994147823462</v>
      </c>
      <c r="K41" s="5">
        <f t="shared" si="1"/>
        <v>2.3054175627363156</v>
      </c>
      <c r="L41" s="6">
        <f t="shared" si="2"/>
        <v>10512.63</v>
      </c>
    </row>
    <row r="42" spans="1:12" x14ac:dyDescent="0.25">
      <c r="A42" s="14">
        <v>33</v>
      </c>
      <c r="B42" s="9" t="s">
        <v>149</v>
      </c>
      <c r="C42" s="15" t="s">
        <v>116</v>
      </c>
      <c r="D42" s="15" t="s">
        <v>91</v>
      </c>
      <c r="E42" s="10">
        <v>1</v>
      </c>
      <c r="F42" s="3">
        <v>16507.849999999999</v>
      </c>
      <c r="G42" s="3">
        <v>17107.080000000002</v>
      </c>
      <c r="H42" s="3">
        <v>17308.48</v>
      </c>
      <c r="I42" s="5">
        <f t="shared" si="3"/>
        <v>16974.47</v>
      </c>
      <c r="J42" s="5">
        <f t="shared" si="0"/>
        <v>416.46267335740998</v>
      </c>
      <c r="K42" s="5">
        <f t="shared" si="1"/>
        <v>2.4534649585961148</v>
      </c>
      <c r="L42" s="6">
        <f t="shared" si="2"/>
        <v>16974.47</v>
      </c>
    </row>
    <row r="43" spans="1:12" ht="30" x14ac:dyDescent="0.25">
      <c r="A43" s="14">
        <v>34</v>
      </c>
      <c r="B43" s="9" t="s">
        <v>150</v>
      </c>
      <c r="C43" s="15" t="s">
        <v>116</v>
      </c>
      <c r="D43" s="15" t="s">
        <v>91</v>
      </c>
      <c r="E43" s="10">
        <v>1</v>
      </c>
      <c r="F43" s="3">
        <v>9717.39</v>
      </c>
      <c r="G43" s="3">
        <v>9906.8799999999992</v>
      </c>
      <c r="H43" s="3">
        <v>9822.34</v>
      </c>
      <c r="I43" s="5">
        <f t="shared" si="3"/>
        <v>9815.536666666665</v>
      </c>
      <c r="J43" s="5">
        <f t="shared" si="0"/>
        <v>94.92802027501321</v>
      </c>
      <c r="K43" s="5">
        <f t="shared" si="1"/>
        <v>0.96712002103141803</v>
      </c>
      <c r="L43" s="6">
        <f t="shared" si="2"/>
        <v>9815.5400000000009</v>
      </c>
    </row>
    <row r="44" spans="1:12" x14ac:dyDescent="0.25">
      <c r="A44" s="14">
        <v>35</v>
      </c>
      <c r="B44" s="9" t="s">
        <v>151</v>
      </c>
      <c r="C44" s="15" t="s">
        <v>116</v>
      </c>
      <c r="D44" s="15" t="s">
        <v>91</v>
      </c>
      <c r="E44" s="10">
        <v>1</v>
      </c>
      <c r="F44" s="3">
        <v>16507.849999999999</v>
      </c>
      <c r="G44" s="3">
        <v>17181.37</v>
      </c>
      <c r="H44" s="3">
        <v>16666.330000000002</v>
      </c>
      <c r="I44" s="5">
        <f t="shared" si="3"/>
        <v>16785.183333333334</v>
      </c>
      <c r="J44" s="5">
        <f t="shared" si="0"/>
        <v>352.13901194461988</v>
      </c>
      <c r="K44" s="5">
        <f t="shared" si="1"/>
        <v>2.0979157924674827</v>
      </c>
      <c r="L44" s="6">
        <f t="shared" si="2"/>
        <v>16785.18</v>
      </c>
    </row>
    <row r="45" spans="1:12" ht="29.25" customHeight="1" x14ac:dyDescent="0.25">
      <c r="A45" s="14">
        <v>36</v>
      </c>
      <c r="B45" s="9" t="s">
        <v>152</v>
      </c>
      <c r="C45" s="15" t="s">
        <v>116</v>
      </c>
      <c r="D45" s="15" t="s">
        <v>91</v>
      </c>
      <c r="E45" s="10">
        <v>1</v>
      </c>
      <c r="F45" s="3">
        <v>17335.560000000001</v>
      </c>
      <c r="G45" s="3">
        <v>18042.849999999999</v>
      </c>
      <c r="H45" s="3">
        <v>17510.650000000001</v>
      </c>
      <c r="I45" s="5">
        <f t="shared" si="3"/>
        <v>17629.686666666668</v>
      </c>
      <c r="J45" s="5">
        <f t="shared" si="0"/>
        <v>368.36406181023165</v>
      </c>
      <c r="K45" s="5">
        <f t="shared" si="1"/>
        <v>2.0894532544739777</v>
      </c>
      <c r="L45" s="6">
        <f t="shared" si="2"/>
        <v>17629.689999999999</v>
      </c>
    </row>
    <row r="46" spans="1:12" ht="30" x14ac:dyDescent="0.25">
      <c r="A46" s="14">
        <v>37</v>
      </c>
      <c r="B46" s="9" t="s">
        <v>153</v>
      </c>
      <c r="C46" s="15" t="s">
        <v>116</v>
      </c>
      <c r="D46" s="15" t="s">
        <v>91</v>
      </c>
      <c r="E46" s="10">
        <v>1</v>
      </c>
      <c r="F46" s="3">
        <v>17335.560000000001</v>
      </c>
      <c r="G46" s="3">
        <v>17909.37</v>
      </c>
      <c r="H46" s="3">
        <v>18065.39</v>
      </c>
      <c r="I46" s="5">
        <f t="shared" si="3"/>
        <v>17770.106666666667</v>
      </c>
      <c r="J46" s="5" t="s">
        <v>164</v>
      </c>
      <c r="K46" s="5" t="e">
        <f t="shared" si="1"/>
        <v>#VALUE!</v>
      </c>
      <c r="L46" s="6">
        <f t="shared" si="2"/>
        <v>17770.11</v>
      </c>
    </row>
    <row r="47" spans="1:12" x14ac:dyDescent="0.25">
      <c r="A47" s="14">
        <v>38</v>
      </c>
      <c r="B47" s="9" t="s">
        <v>154</v>
      </c>
      <c r="C47" s="15" t="s">
        <v>116</v>
      </c>
      <c r="D47" s="15" t="s">
        <v>91</v>
      </c>
      <c r="E47" s="10">
        <v>1</v>
      </c>
      <c r="F47" s="3">
        <v>6073.03</v>
      </c>
      <c r="G47" s="3">
        <v>6306.84</v>
      </c>
      <c r="H47" s="3">
        <v>6150.16</v>
      </c>
      <c r="I47" s="5">
        <f t="shared" si="3"/>
        <v>6176.6766666666663</v>
      </c>
      <c r="J47" s="5">
        <f t="shared" si="0"/>
        <v>119.13911714182451</v>
      </c>
      <c r="K47" s="5">
        <f t="shared" si="1"/>
        <v>1.9288546830494802</v>
      </c>
      <c r="L47" s="6">
        <f t="shared" si="2"/>
        <v>6176.68</v>
      </c>
    </row>
    <row r="48" spans="1:12" x14ac:dyDescent="0.25">
      <c r="A48" s="14">
        <v>39</v>
      </c>
      <c r="B48" s="9" t="s">
        <v>155</v>
      </c>
      <c r="C48" s="15" t="s">
        <v>116</v>
      </c>
      <c r="D48" s="15" t="s">
        <v>27</v>
      </c>
      <c r="E48" s="10">
        <v>1</v>
      </c>
      <c r="F48" s="3">
        <v>19809.150000000001</v>
      </c>
      <c r="G48" s="3">
        <v>19995.36</v>
      </c>
      <c r="H48" s="3">
        <v>20203.349999999999</v>
      </c>
      <c r="I48" s="5">
        <f t="shared" si="3"/>
        <v>20002.62</v>
      </c>
      <c r="J48" s="5">
        <f t="shared" si="0"/>
        <v>197.20025532437685</v>
      </c>
      <c r="K48" s="5">
        <f t="shared" si="1"/>
        <v>0.9858721273731984</v>
      </c>
      <c r="L48" s="6">
        <f t="shared" si="2"/>
        <v>20002.62</v>
      </c>
    </row>
    <row r="49" spans="1:15" ht="45" x14ac:dyDescent="0.25">
      <c r="A49" s="14">
        <v>40</v>
      </c>
      <c r="B49" s="9" t="s">
        <v>156</v>
      </c>
      <c r="C49" s="15" t="s">
        <v>116</v>
      </c>
      <c r="D49" s="15" t="s">
        <v>91</v>
      </c>
      <c r="E49" s="10">
        <v>1</v>
      </c>
      <c r="F49" s="3">
        <v>18724.150000000001</v>
      </c>
      <c r="G49" s="3">
        <v>19239.060000000001</v>
      </c>
      <c r="H49" s="3">
        <v>19111.740000000002</v>
      </c>
      <c r="I49" s="5">
        <f t="shared" si="3"/>
        <v>19024.983333333337</v>
      </c>
      <c r="J49" s="5">
        <f t="shared" si="0"/>
        <v>268.19417673270482</v>
      </c>
      <c r="K49" s="5">
        <f t="shared" si="1"/>
        <v>1.4096946737546232</v>
      </c>
      <c r="L49" s="6">
        <f t="shared" si="2"/>
        <v>19024.98</v>
      </c>
    </row>
    <row r="50" spans="1:15" ht="30" x14ac:dyDescent="0.25">
      <c r="A50" s="14">
        <v>41</v>
      </c>
      <c r="B50" s="9" t="s">
        <v>157</v>
      </c>
      <c r="C50" s="15" t="s">
        <v>116</v>
      </c>
      <c r="D50" s="15" t="s">
        <v>91</v>
      </c>
      <c r="E50" s="10">
        <v>1</v>
      </c>
      <c r="F50" s="3">
        <v>50743.33</v>
      </c>
      <c r="G50" s="3">
        <v>52225.04</v>
      </c>
      <c r="H50" s="3">
        <v>52737.54</v>
      </c>
      <c r="I50" s="5">
        <f t="shared" si="3"/>
        <v>51901.97</v>
      </c>
      <c r="J50" s="5">
        <f t="shared" si="0"/>
        <v>1035.6153000511333</v>
      </c>
      <c r="K50" s="5">
        <f t="shared" si="1"/>
        <v>1.9953294644714514</v>
      </c>
      <c r="L50" s="6">
        <f t="shared" si="2"/>
        <v>51901.97</v>
      </c>
    </row>
    <row r="51" spans="1:15" ht="30" x14ac:dyDescent="0.25">
      <c r="A51" s="14">
        <v>42</v>
      </c>
      <c r="B51" s="9" t="s">
        <v>158</v>
      </c>
      <c r="C51" s="15" t="s">
        <v>116</v>
      </c>
      <c r="D51" s="15" t="s">
        <v>91</v>
      </c>
      <c r="E51" s="10">
        <v>1</v>
      </c>
      <c r="F51" s="3">
        <v>34157.879999999997</v>
      </c>
      <c r="G51" s="3">
        <v>35032.32</v>
      </c>
      <c r="H51" s="3">
        <v>35339.74</v>
      </c>
      <c r="I51" s="5">
        <f t="shared" si="3"/>
        <v>34843.313333333332</v>
      </c>
      <c r="J51" s="5">
        <f t="shared" si="0"/>
        <v>613.18097241624685</v>
      </c>
      <c r="K51" s="5">
        <f t="shared" si="1"/>
        <v>1.7598239482857645</v>
      </c>
      <c r="L51" s="6">
        <f t="shared" si="2"/>
        <v>34843.31</v>
      </c>
    </row>
    <row r="52" spans="1:15" ht="30" x14ac:dyDescent="0.25">
      <c r="A52" s="14">
        <v>43</v>
      </c>
      <c r="B52" s="9" t="s">
        <v>159</v>
      </c>
      <c r="C52" s="15" t="s">
        <v>116</v>
      </c>
      <c r="D52" s="15" t="s">
        <v>91</v>
      </c>
      <c r="E52" s="10">
        <v>1</v>
      </c>
      <c r="F52" s="3">
        <v>61319.74</v>
      </c>
      <c r="G52" s="3">
        <v>64195.64</v>
      </c>
      <c r="H52" s="3">
        <v>62668.77</v>
      </c>
      <c r="I52" s="5">
        <f t="shared" si="3"/>
        <v>62728.049999999996</v>
      </c>
      <c r="J52" s="5">
        <f t="shared" si="0"/>
        <v>1438.8661478052788</v>
      </c>
      <c r="K52" s="5">
        <f t="shared" si="1"/>
        <v>2.2938161600835336</v>
      </c>
      <c r="L52" s="6">
        <f t="shared" si="2"/>
        <v>62728.05</v>
      </c>
      <c r="O52" t="s">
        <v>92</v>
      </c>
    </row>
    <row r="53" spans="1:15" ht="30" x14ac:dyDescent="0.25">
      <c r="A53" s="14">
        <v>44</v>
      </c>
      <c r="B53" s="9" t="s">
        <v>160</v>
      </c>
      <c r="C53" s="15" t="s">
        <v>116</v>
      </c>
      <c r="D53" s="15" t="s">
        <v>91</v>
      </c>
      <c r="E53" s="10">
        <v>1</v>
      </c>
      <c r="F53" s="3">
        <v>53165.19</v>
      </c>
      <c r="G53" s="3">
        <v>55068.5</v>
      </c>
      <c r="H53" s="3">
        <v>55541.67</v>
      </c>
      <c r="I53" s="5">
        <f t="shared" si="3"/>
        <v>54591.78666666666</v>
      </c>
      <c r="J53" s="5">
        <f t="shared" si="0"/>
        <v>1257.917326072476</v>
      </c>
      <c r="K53" s="5">
        <f t="shared" si="1"/>
        <v>2.3042245049666987</v>
      </c>
      <c r="L53" s="6">
        <f t="shared" si="2"/>
        <v>54591.79</v>
      </c>
    </row>
    <row r="54" spans="1:15" x14ac:dyDescent="0.25">
      <c r="A54" s="14">
        <v>45</v>
      </c>
      <c r="B54" s="9" t="s">
        <v>161</v>
      </c>
      <c r="C54" s="15" t="s">
        <v>116</v>
      </c>
      <c r="D54" s="15" t="s">
        <v>91</v>
      </c>
      <c r="E54" s="10">
        <v>2</v>
      </c>
      <c r="F54" s="3">
        <v>22476.05</v>
      </c>
      <c r="G54" s="3">
        <v>22581.69</v>
      </c>
      <c r="H54" s="3">
        <v>22995.25</v>
      </c>
      <c r="I54" s="5">
        <f t="shared" si="3"/>
        <v>22684.329999999998</v>
      </c>
      <c r="J54" s="5">
        <f t="shared" si="0"/>
        <v>274.39640522426726</v>
      </c>
      <c r="K54" s="5">
        <f t="shared" si="1"/>
        <v>1.2096297542147698</v>
      </c>
      <c r="L54" s="6">
        <f t="shared" si="2"/>
        <v>45368.66</v>
      </c>
    </row>
    <row r="55" spans="1:15" x14ac:dyDescent="0.25">
      <c r="A55" s="14">
        <v>46</v>
      </c>
      <c r="B55" s="9" t="s">
        <v>162</v>
      </c>
      <c r="C55" s="15" t="s">
        <v>116</v>
      </c>
      <c r="D55" s="15" t="s">
        <v>91</v>
      </c>
      <c r="E55" s="10">
        <v>2</v>
      </c>
      <c r="F55" s="3">
        <v>22476.05</v>
      </c>
      <c r="G55" s="3">
        <v>22590.68</v>
      </c>
      <c r="H55" s="3">
        <v>22979.51</v>
      </c>
      <c r="I55" s="5">
        <f t="shared" si="3"/>
        <v>22682.079999999998</v>
      </c>
      <c r="J55" s="5">
        <f t="shared" si="0"/>
        <v>263.88153194189175</v>
      </c>
      <c r="K55" s="5">
        <f t="shared" si="1"/>
        <v>1.1633921225120967</v>
      </c>
      <c r="L55" s="6">
        <f t="shared" si="2"/>
        <v>45364.160000000003</v>
      </c>
    </row>
    <row r="56" spans="1:15" x14ac:dyDescent="0.25">
      <c r="A56" s="14">
        <v>47</v>
      </c>
      <c r="B56" s="9" t="s">
        <v>163</v>
      </c>
      <c r="C56" s="15" t="s">
        <v>116</v>
      </c>
      <c r="D56" s="15" t="s">
        <v>91</v>
      </c>
      <c r="E56" s="10">
        <v>1</v>
      </c>
      <c r="F56" s="3">
        <v>30027.52</v>
      </c>
      <c r="G56" s="3">
        <v>31309.7</v>
      </c>
      <c r="H56" s="3">
        <v>31240.63</v>
      </c>
      <c r="I56" s="5">
        <f t="shared" si="3"/>
        <v>30859.283333333336</v>
      </c>
      <c r="J56" s="5">
        <f t="shared" si="0"/>
        <v>721.15556451665384</v>
      </c>
      <c r="K56" s="5">
        <f t="shared" si="1"/>
        <v>2.3369161128174412</v>
      </c>
      <c r="L56" s="6">
        <f t="shared" si="2"/>
        <v>30859.279999999999</v>
      </c>
    </row>
    <row r="57" spans="1:15" x14ac:dyDescent="0.25">
      <c r="A57" s="64" t="s">
        <v>20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">
        <f>SUM(L10:L56)</f>
        <v>1618220.4999999995</v>
      </c>
    </row>
    <row r="58" spans="1:15" x14ac:dyDescent="0.25">
      <c r="A58" s="19"/>
      <c r="B58" s="2"/>
      <c r="C58" s="2"/>
      <c r="D58" s="2"/>
      <c r="E58" s="2"/>
      <c r="F58" s="2" t="s">
        <v>15</v>
      </c>
      <c r="G58" s="2"/>
      <c r="H58" s="2"/>
      <c r="I58" s="2"/>
      <c r="J58" s="2"/>
      <c r="L58" t="s">
        <v>92</v>
      </c>
    </row>
    <row r="59" spans="1:15" x14ac:dyDescent="0.25">
      <c r="A59" s="2" t="s">
        <v>14</v>
      </c>
      <c r="F59" t="s">
        <v>16</v>
      </c>
    </row>
    <row r="61" spans="1:15" x14ac:dyDescent="0.25">
      <c r="A61" t="s">
        <v>17</v>
      </c>
      <c r="F61" t="s">
        <v>19</v>
      </c>
    </row>
    <row r="63" spans="1:15" x14ac:dyDescent="0.25">
      <c r="F63" t="s">
        <v>18</v>
      </c>
    </row>
  </sheetData>
  <mergeCells count="18">
    <mergeCell ref="A1:L1"/>
    <mergeCell ref="A2:L2"/>
    <mergeCell ref="A4:B4"/>
    <mergeCell ref="C4:L4"/>
    <mergeCell ref="A5:B6"/>
    <mergeCell ref="C5:L6"/>
    <mergeCell ref="L8:L9"/>
    <mergeCell ref="A57:K57"/>
    <mergeCell ref="A7:L7"/>
    <mergeCell ref="A8:A9"/>
    <mergeCell ref="B8:B9"/>
    <mergeCell ref="C8:C9"/>
    <mergeCell ref="D8:D9"/>
    <mergeCell ref="E8:E9"/>
    <mergeCell ref="F8:H8"/>
    <mergeCell ref="I8:I9"/>
    <mergeCell ref="J8:J9"/>
    <mergeCell ref="K8:K9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C11" sqref="C11"/>
    </sheetView>
  </sheetViews>
  <sheetFormatPr defaultRowHeight="15" x14ac:dyDescent="0.25"/>
  <cols>
    <col min="1" max="1" width="3" customWidth="1"/>
    <col min="2" max="2" width="17.5703125" customWidth="1"/>
    <col min="5" max="5" width="7.5703125" customWidth="1"/>
    <col min="12" max="12" width="11" customWidth="1"/>
  </cols>
  <sheetData>
    <row r="1" spans="1:12" ht="18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8" x14ac:dyDescent="0.25">
      <c r="A2" s="65" t="s">
        <v>190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4" spans="1:12" x14ac:dyDescent="0.25">
      <c r="A4" s="42" t="s">
        <v>1</v>
      </c>
      <c r="B4" s="43"/>
      <c r="C4" s="59" t="s">
        <v>2</v>
      </c>
      <c r="D4" s="60"/>
      <c r="E4" s="60"/>
      <c r="F4" s="60"/>
      <c r="G4" s="60"/>
      <c r="H4" s="60"/>
      <c r="I4" s="60"/>
      <c r="J4" s="60"/>
      <c r="K4" s="60"/>
      <c r="L4" s="61"/>
    </row>
    <row r="5" spans="1:12" x14ac:dyDescent="0.25">
      <c r="A5" s="44" t="s">
        <v>3</v>
      </c>
      <c r="B5" s="45"/>
      <c r="C5" s="67" t="s">
        <v>4</v>
      </c>
      <c r="D5" s="68"/>
      <c r="E5" s="68"/>
      <c r="F5" s="68"/>
      <c r="G5" s="68"/>
      <c r="H5" s="68"/>
      <c r="I5" s="68"/>
      <c r="J5" s="68"/>
      <c r="K5" s="68"/>
      <c r="L5" s="69"/>
    </row>
    <row r="6" spans="1:12" x14ac:dyDescent="0.25">
      <c r="A6" s="46"/>
      <c r="B6" s="47"/>
      <c r="C6" s="70"/>
      <c r="D6" s="71"/>
      <c r="E6" s="71"/>
      <c r="F6" s="71"/>
      <c r="G6" s="71"/>
      <c r="H6" s="71"/>
      <c r="I6" s="71"/>
      <c r="J6" s="71"/>
      <c r="K6" s="71"/>
      <c r="L6" s="72"/>
    </row>
    <row r="7" spans="1:12" ht="18" x14ac:dyDescent="0.25">
      <c r="A7" s="48" t="s">
        <v>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2" x14ac:dyDescent="0.25">
      <c r="A8" s="56" t="s">
        <v>6</v>
      </c>
      <c r="B8" s="57" t="s">
        <v>7</v>
      </c>
      <c r="C8" s="57" t="s">
        <v>31</v>
      </c>
      <c r="D8" s="63" t="s">
        <v>8</v>
      </c>
      <c r="E8" s="57" t="s">
        <v>9</v>
      </c>
      <c r="F8" s="59" t="s">
        <v>24</v>
      </c>
      <c r="G8" s="60"/>
      <c r="H8" s="61"/>
      <c r="I8" s="63" t="s">
        <v>10</v>
      </c>
      <c r="J8" s="63" t="s">
        <v>11</v>
      </c>
      <c r="K8" s="63" t="s">
        <v>12</v>
      </c>
      <c r="L8" s="56" t="s">
        <v>13</v>
      </c>
    </row>
    <row r="9" spans="1:12" ht="45" x14ac:dyDescent="0.25">
      <c r="A9" s="56"/>
      <c r="B9" s="58"/>
      <c r="C9" s="58"/>
      <c r="D9" s="63"/>
      <c r="E9" s="58"/>
      <c r="F9" s="25" t="s">
        <v>175</v>
      </c>
      <c r="G9" s="25" t="s">
        <v>173</v>
      </c>
      <c r="H9" s="25" t="s">
        <v>174</v>
      </c>
      <c r="I9" s="63"/>
      <c r="J9" s="63"/>
      <c r="K9" s="63"/>
      <c r="L9" s="56"/>
    </row>
    <row r="10" spans="1:12" ht="75" x14ac:dyDescent="0.25">
      <c r="A10" s="24">
        <v>1</v>
      </c>
      <c r="B10" s="9" t="s">
        <v>192</v>
      </c>
      <c r="C10" s="26" t="s">
        <v>202</v>
      </c>
      <c r="D10" s="25" t="s">
        <v>21</v>
      </c>
      <c r="E10" s="10">
        <v>10</v>
      </c>
      <c r="F10" s="3">
        <v>48</v>
      </c>
      <c r="G10" s="3">
        <v>50</v>
      </c>
      <c r="H10" s="3">
        <v>52</v>
      </c>
      <c r="I10" s="5">
        <f t="shared" ref="I10:I11" si="0">AVERAGE(F10:H10)</f>
        <v>50</v>
      </c>
      <c r="J10" s="5">
        <f t="shared" ref="J10:J11" si="1">STDEV(F10:H10)</f>
        <v>2</v>
      </c>
      <c r="K10" s="5">
        <f t="shared" ref="K10:K11" si="2">J10/I10*100</f>
        <v>4</v>
      </c>
      <c r="L10" s="6">
        <f t="shared" ref="L10:L11" si="3">ROUND((I10*E10),2)</f>
        <v>500</v>
      </c>
    </row>
    <row r="11" spans="1:12" ht="45" x14ac:dyDescent="0.25">
      <c r="A11" s="24">
        <v>2</v>
      </c>
      <c r="B11" s="9" t="s">
        <v>193</v>
      </c>
      <c r="C11" s="26" t="s">
        <v>202</v>
      </c>
      <c r="D11" s="25" t="s">
        <v>21</v>
      </c>
      <c r="E11" s="10">
        <v>30</v>
      </c>
      <c r="F11" s="3">
        <v>9</v>
      </c>
      <c r="G11" s="3">
        <v>10</v>
      </c>
      <c r="H11" s="3">
        <v>11</v>
      </c>
      <c r="I11" s="5">
        <f t="shared" si="0"/>
        <v>10</v>
      </c>
      <c r="J11" s="5">
        <f t="shared" si="1"/>
        <v>1</v>
      </c>
      <c r="K11" s="5">
        <f t="shared" si="2"/>
        <v>10</v>
      </c>
      <c r="L11" s="6">
        <f t="shared" si="3"/>
        <v>300</v>
      </c>
    </row>
    <row r="12" spans="1:12" x14ac:dyDescent="0.25">
      <c r="A12" s="62" t="s">
        <v>20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11">
        <f>SUM(L10:L11)</f>
        <v>800</v>
      </c>
    </row>
    <row r="13" spans="1:12" x14ac:dyDescent="0.25">
      <c r="A13" s="2" t="s">
        <v>14</v>
      </c>
      <c r="B13" s="2"/>
      <c r="C13" s="2"/>
      <c r="D13" s="2"/>
      <c r="E13" s="2"/>
      <c r="F13" s="2" t="s">
        <v>15</v>
      </c>
      <c r="G13" s="2"/>
      <c r="H13" s="2"/>
      <c r="I13" s="2"/>
      <c r="J13" s="2"/>
    </row>
    <row r="14" spans="1:12" x14ac:dyDescent="0.25">
      <c r="F14" t="s">
        <v>16</v>
      </c>
    </row>
    <row r="15" spans="1:12" x14ac:dyDescent="0.25">
      <c r="A15" t="s">
        <v>17</v>
      </c>
    </row>
    <row r="16" spans="1:12" x14ac:dyDescent="0.25">
      <c r="F16" t="s">
        <v>19</v>
      </c>
    </row>
    <row r="18" spans="6:6" x14ac:dyDescent="0.25">
      <c r="F18" t="s">
        <v>18</v>
      </c>
    </row>
  </sheetData>
  <mergeCells count="18">
    <mergeCell ref="L8:L9"/>
    <mergeCell ref="A12:K12"/>
    <mergeCell ref="A7:L7"/>
    <mergeCell ref="A8:A9"/>
    <mergeCell ref="B8:B9"/>
    <mergeCell ref="C8:C9"/>
    <mergeCell ref="D8:D9"/>
    <mergeCell ref="E8:E9"/>
    <mergeCell ref="F8:H8"/>
    <mergeCell ref="I8:I9"/>
    <mergeCell ref="J8:J9"/>
    <mergeCell ref="K8:K9"/>
    <mergeCell ref="A1:L1"/>
    <mergeCell ref="A2:L2"/>
    <mergeCell ref="A4:B4"/>
    <mergeCell ref="C4:L4"/>
    <mergeCell ref="A5:B6"/>
    <mergeCell ref="C5:L6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sqref="A1:L17"/>
    </sheetView>
  </sheetViews>
  <sheetFormatPr defaultRowHeight="15" x14ac:dyDescent="0.25"/>
  <cols>
    <col min="1" max="1" width="4.7109375" customWidth="1"/>
    <col min="2" max="2" width="13" customWidth="1"/>
    <col min="12" max="12" width="11.7109375" customWidth="1"/>
  </cols>
  <sheetData>
    <row r="1" spans="1:12" ht="18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8" x14ac:dyDescent="0.25">
      <c r="A2" s="65" t="s">
        <v>194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4" spans="1:12" x14ac:dyDescent="0.25">
      <c r="A4" s="42" t="s">
        <v>1</v>
      </c>
      <c r="B4" s="43"/>
      <c r="C4" s="59" t="s">
        <v>2</v>
      </c>
      <c r="D4" s="60"/>
      <c r="E4" s="60"/>
      <c r="F4" s="60"/>
      <c r="G4" s="60"/>
      <c r="H4" s="60"/>
      <c r="I4" s="60"/>
      <c r="J4" s="60"/>
      <c r="K4" s="60"/>
      <c r="L4" s="61"/>
    </row>
    <row r="5" spans="1:12" x14ac:dyDescent="0.25">
      <c r="A5" s="44" t="s">
        <v>3</v>
      </c>
      <c r="B5" s="45"/>
      <c r="C5" s="67" t="s">
        <v>4</v>
      </c>
      <c r="D5" s="68"/>
      <c r="E5" s="68"/>
      <c r="F5" s="68"/>
      <c r="G5" s="68"/>
      <c r="H5" s="68"/>
      <c r="I5" s="68"/>
      <c r="J5" s="68"/>
      <c r="K5" s="68"/>
      <c r="L5" s="69"/>
    </row>
    <row r="6" spans="1:12" x14ac:dyDescent="0.25">
      <c r="A6" s="46"/>
      <c r="B6" s="47"/>
      <c r="C6" s="70"/>
      <c r="D6" s="71"/>
      <c r="E6" s="71"/>
      <c r="F6" s="71"/>
      <c r="G6" s="71"/>
      <c r="H6" s="71"/>
      <c r="I6" s="71"/>
      <c r="J6" s="71"/>
      <c r="K6" s="71"/>
      <c r="L6" s="72"/>
    </row>
    <row r="7" spans="1:12" ht="18" x14ac:dyDescent="0.25">
      <c r="A7" s="48" t="s">
        <v>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2" x14ac:dyDescent="0.25">
      <c r="A8" s="56" t="s">
        <v>6</v>
      </c>
      <c r="B8" s="57" t="s">
        <v>7</v>
      </c>
      <c r="C8" s="57" t="s">
        <v>31</v>
      </c>
      <c r="D8" s="63" t="s">
        <v>8</v>
      </c>
      <c r="E8" s="57" t="s">
        <v>9</v>
      </c>
      <c r="F8" s="59" t="s">
        <v>24</v>
      </c>
      <c r="G8" s="60"/>
      <c r="H8" s="61"/>
      <c r="I8" s="63" t="s">
        <v>10</v>
      </c>
      <c r="J8" s="63" t="s">
        <v>11</v>
      </c>
      <c r="K8" s="63" t="s">
        <v>12</v>
      </c>
      <c r="L8" s="56" t="s">
        <v>13</v>
      </c>
    </row>
    <row r="9" spans="1:12" ht="45" x14ac:dyDescent="0.25">
      <c r="A9" s="56"/>
      <c r="B9" s="58"/>
      <c r="C9" s="58"/>
      <c r="D9" s="63"/>
      <c r="E9" s="58"/>
      <c r="F9" s="25" t="s">
        <v>175</v>
      </c>
      <c r="G9" s="25" t="s">
        <v>173</v>
      </c>
      <c r="H9" s="25" t="s">
        <v>174</v>
      </c>
      <c r="I9" s="63"/>
      <c r="J9" s="63"/>
      <c r="K9" s="63"/>
      <c r="L9" s="56"/>
    </row>
    <row r="10" spans="1:12" ht="60" x14ac:dyDescent="0.25">
      <c r="A10" s="24">
        <v>1</v>
      </c>
      <c r="B10" s="9" t="s">
        <v>195</v>
      </c>
      <c r="C10" s="26" t="s">
        <v>169</v>
      </c>
      <c r="D10" s="25" t="s">
        <v>21</v>
      </c>
      <c r="E10" s="10">
        <v>20</v>
      </c>
      <c r="F10" s="3">
        <v>9</v>
      </c>
      <c r="G10" s="3">
        <v>10</v>
      </c>
      <c r="H10" s="3">
        <v>11</v>
      </c>
      <c r="I10" s="5">
        <f>AVERAGE(F10:H10)</f>
        <v>10</v>
      </c>
      <c r="J10" s="5">
        <f t="shared" ref="J10" si="0">STDEV(F10:H10)</f>
        <v>1</v>
      </c>
      <c r="K10" s="5">
        <f t="shared" ref="K10" si="1">J10/I10*100</f>
        <v>10</v>
      </c>
      <c r="L10" s="6">
        <f t="shared" ref="L10" si="2">ROUND((I10*E10),2)</f>
        <v>200</v>
      </c>
    </row>
    <row r="11" spans="1:12" x14ac:dyDescent="0.25">
      <c r="A11" s="75" t="s">
        <v>20</v>
      </c>
      <c r="B11" s="76"/>
      <c r="C11" s="76"/>
      <c r="D11" s="76"/>
      <c r="E11" s="76"/>
      <c r="F11" s="76"/>
      <c r="G11" s="76"/>
      <c r="H11" s="76"/>
      <c r="I11" s="76"/>
      <c r="J11" s="76"/>
      <c r="K11" s="77"/>
      <c r="L11" s="11">
        <f>SUM(L10:L10)</f>
        <v>200</v>
      </c>
    </row>
    <row r="12" spans="1:12" x14ac:dyDescent="0.25">
      <c r="A12" s="2" t="s">
        <v>14</v>
      </c>
      <c r="B12" s="2"/>
      <c r="C12" s="2"/>
      <c r="D12" s="2"/>
      <c r="E12" s="2"/>
      <c r="F12" s="2" t="s">
        <v>15</v>
      </c>
      <c r="G12" s="2"/>
      <c r="H12" s="2"/>
      <c r="I12" s="2"/>
      <c r="J12" s="2"/>
    </row>
    <row r="13" spans="1:12" x14ac:dyDescent="0.25">
      <c r="F13" t="s">
        <v>16</v>
      </c>
    </row>
    <row r="14" spans="1:12" x14ac:dyDescent="0.25">
      <c r="A14" t="s">
        <v>17</v>
      </c>
    </row>
    <row r="15" spans="1:12" x14ac:dyDescent="0.25">
      <c r="F15" t="s">
        <v>19</v>
      </c>
    </row>
    <row r="17" spans="6:6" x14ac:dyDescent="0.25">
      <c r="F17" t="s">
        <v>18</v>
      </c>
    </row>
  </sheetData>
  <mergeCells count="18">
    <mergeCell ref="L8:L9"/>
    <mergeCell ref="A11:K11"/>
    <mergeCell ref="A7:L7"/>
    <mergeCell ref="A8:A9"/>
    <mergeCell ref="B8:B9"/>
    <mergeCell ref="C8:C9"/>
    <mergeCell ref="D8:D9"/>
    <mergeCell ref="E8:E9"/>
    <mergeCell ref="F8:H8"/>
    <mergeCell ref="I8:I9"/>
    <mergeCell ref="J8:J9"/>
    <mergeCell ref="K8:K9"/>
    <mergeCell ref="A1:L1"/>
    <mergeCell ref="A2:L2"/>
    <mergeCell ref="A4:B4"/>
    <mergeCell ref="C4:L4"/>
    <mergeCell ref="A5:B6"/>
    <mergeCell ref="C5:L6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sqref="A1:L18"/>
    </sheetView>
  </sheetViews>
  <sheetFormatPr defaultRowHeight="15" x14ac:dyDescent="0.25"/>
  <cols>
    <col min="1" max="1" width="2.28515625" customWidth="1"/>
    <col min="2" max="2" width="16.140625" customWidth="1"/>
    <col min="12" max="12" width="10.5703125" customWidth="1"/>
  </cols>
  <sheetData>
    <row r="1" spans="1:12" ht="18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8" x14ac:dyDescent="0.25">
      <c r="A2" s="65" t="s">
        <v>199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4" spans="1:12" x14ac:dyDescent="0.25">
      <c r="A4" s="42" t="s">
        <v>1</v>
      </c>
      <c r="B4" s="43"/>
      <c r="C4" s="59" t="s">
        <v>2</v>
      </c>
      <c r="D4" s="60"/>
      <c r="E4" s="60"/>
      <c r="F4" s="60"/>
      <c r="G4" s="60"/>
      <c r="H4" s="60"/>
      <c r="I4" s="60"/>
      <c r="J4" s="60"/>
      <c r="K4" s="60"/>
      <c r="L4" s="61"/>
    </row>
    <row r="5" spans="1:12" x14ac:dyDescent="0.25">
      <c r="A5" s="44" t="s">
        <v>3</v>
      </c>
      <c r="B5" s="45"/>
      <c r="C5" s="67" t="s">
        <v>4</v>
      </c>
      <c r="D5" s="68"/>
      <c r="E5" s="68"/>
      <c r="F5" s="68"/>
      <c r="G5" s="68"/>
      <c r="H5" s="68"/>
      <c r="I5" s="68"/>
      <c r="J5" s="68"/>
      <c r="K5" s="68"/>
      <c r="L5" s="69"/>
    </row>
    <row r="6" spans="1:12" x14ac:dyDescent="0.25">
      <c r="A6" s="46"/>
      <c r="B6" s="47"/>
      <c r="C6" s="70"/>
      <c r="D6" s="71"/>
      <c r="E6" s="71"/>
      <c r="F6" s="71"/>
      <c r="G6" s="71"/>
      <c r="H6" s="71"/>
      <c r="I6" s="71"/>
      <c r="J6" s="71"/>
      <c r="K6" s="71"/>
      <c r="L6" s="72"/>
    </row>
    <row r="7" spans="1:12" ht="18" x14ac:dyDescent="0.25">
      <c r="A7" s="48" t="s">
        <v>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2" x14ac:dyDescent="0.25">
      <c r="A8" s="56" t="s">
        <v>6</v>
      </c>
      <c r="B8" s="57" t="s">
        <v>7</v>
      </c>
      <c r="C8" s="57" t="s">
        <v>31</v>
      </c>
      <c r="D8" s="63" t="s">
        <v>8</v>
      </c>
      <c r="E8" s="57" t="s">
        <v>9</v>
      </c>
      <c r="F8" s="59" t="s">
        <v>24</v>
      </c>
      <c r="G8" s="60"/>
      <c r="H8" s="61"/>
      <c r="I8" s="63" t="s">
        <v>10</v>
      </c>
      <c r="J8" s="63" t="s">
        <v>11</v>
      </c>
      <c r="K8" s="63" t="s">
        <v>12</v>
      </c>
      <c r="L8" s="56" t="s">
        <v>13</v>
      </c>
    </row>
    <row r="9" spans="1:12" ht="45" x14ac:dyDescent="0.25">
      <c r="A9" s="56"/>
      <c r="B9" s="58"/>
      <c r="C9" s="58"/>
      <c r="D9" s="63"/>
      <c r="E9" s="58"/>
      <c r="F9" s="25" t="s">
        <v>175</v>
      </c>
      <c r="G9" s="25" t="s">
        <v>173</v>
      </c>
      <c r="H9" s="25" t="s">
        <v>174</v>
      </c>
      <c r="I9" s="63"/>
      <c r="J9" s="63"/>
      <c r="K9" s="63"/>
      <c r="L9" s="56"/>
    </row>
    <row r="10" spans="1:12" ht="45" x14ac:dyDescent="0.25">
      <c r="A10" s="24">
        <v>1</v>
      </c>
      <c r="B10" s="9" t="s">
        <v>196</v>
      </c>
      <c r="C10" s="26" t="s">
        <v>183</v>
      </c>
      <c r="D10" s="25" t="s">
        <v>21</v>
      </c>
      <c r="E10" s="10">
        <v>5</v>
      </c>
      <c r="F10" s="3">
        <v>72</v>
      </c>
      <c r="G10" s="3">
        <v>77</v>
      </c>
      <c r="H10" s="3">
        <v>78</v>
      </c>
      <c r="I10" s="5">
        <f>AVERAGE(F10:H10)</f>
        <v>75.666666666666671</v>
      </c>
      <c r="J10" s="5">
        <f t="shared" ref="J10" si="0">STDEV(F10:H10)</f>
        <v>3.214550253664318</v>
      </c>
      <c r="K10" s="5">
        <f t="shared" ref="K10" si="1">J10/I10*100</f>
        <v>4.2483042999968958</v>
      </c>
      <c r="L10" s="6">
        <f t="shared" ref="L10" si="2">ROUND((I10*E10),2)</f>
        <v>378.33</v>
      </c>
    </row>
    <row r="11" spans="1:12" x14ac:dyDescent="0.25">
      <c r="A11" s="75" t="s">
        <v>20</v>
      </c>
      <c r="B11" s="76"/>
      <c r="C11" s="76"/>
      <c r="D11" s="76"/>
      <c r="E11" s="76"/>
      <c r="F11" s="76"/>
      <c r="G11" s="76"/>
      <c r="H11" s="76"/>
      <c r="I11" s="76"/>
      <c r="J11" s="76"/>
      <c r="K11" s="77"/>
      <c r="L11" s="11">
        <f>SUM(L10:L10)</f>
        <v>378.33</v>
      </c>
    </row>
    <row r="12" spans="1:12" x14ac:dyDescent="0.25">
      <c r="A12" s="2" t="s">
        <v>14</v>
      </c>
      <c r="B12" s="2"/>
      <c r="C12" s="2"/>
      <c r="D12" s="2"/>
      <c r="E12" s="2"/>
      <c r="F12" s="2" t="s">
        <v>15</v>
      </c>
      <c r="G12" s="2"/>
      <c r="H12" s="2"/>
      <c r="I12" s="2"/>
      <c r="J12" s="2"/>
    </row>
    <row r="13" spans="1:12" x14ac:dyDescent="0.25">
      <c r="F13" t="s">
        <v>16</v>
      </c>
    </row>
    <row r="14" spans="1:12" x14ac:dyDescent="0.25">
      <c r="A14" t="s">
        <v>17</v>
      </c>
    </row>
    <row r="15" spans="1:12" x14ac:dyDescent="0.25">
      <c r="F15" t="s">
        <v>19</v>
      </c>
    </row>
    <row r="17" spans="6:6" x14ac:dyDescent="0.25">
      <c r="F17" t="s">
        <v>18</v>
      </c>
    </row>
  </sheetData>
  <mergeCells count="18">
    <mergeCell ref="L8:L9"/>
    <mergeCell ref="A11:K11"/>
    <mergeCell ref="A7:L7"/>
    <mergeCell ref="A8:A9"/>
    <mergeCell ref="B8:B9"/>
    <mergeCell ref="C8:C9"/>
    <mergeCell ref="D8:D9"/>
    <mergeCell ref="E8:E9"/>
    <mergeCell ref="F8:H8"/>
    <mergeCell ref="I8:I9"/>
    <mergeCell ref="J8:J9"/>
    <mergeCell ref="K8:K9"/>
    <mergeCell ref="A1:L1"/>
    <mergeCell ref="A2:L2"/>
    <mergeCell ref="A4:B4"/>
    <mergeCell ref="C4:L4"/>
    <mergeCell ref="A5:B6"/>
    <mergeCell ref="C5:L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Лист1</vt:lpstr>
      <vt:lpstr>Лист4</vt:lpstr>
      <vt:lpstr>Лист5</vt:lpstr>
      <vt:lpstr>Лист6</vt:lpstr>
      <vt:lpstr>Лист7</vt:lpstr>
      <vt:lpstr>Лист8</vt:lpstr>
      <vt:lpstr>Лист22</vt:lpstr>
      <vt:lpstr>Лист23</vt:lpstr>
      <vt:lpstr>Лист24</vt:lpstr>
      <vt:lpstr>Лист2</vt:lpstr>
      <vt:lpstr>Лист3</vt:lpstr>
      <vt:lpstr>Лист9</vt:lpstr>
      <vt:lpstr>Лист10</vt:lpstr>
      <vt:lpstr>Лист11</vt:lpstr>
      <vt:lpstr>Лист12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2021-08-12T04:40:55Z</dcterms:modified>
</cp:coreProperties>
</file>