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Лист1" sheetId="6" r:id="rId1"/>
  </sheets>
  <calcPr calcId="124519"/>
</workbook>
</file>

<file path=xl/calcChain.xml><?xml version="1.0" encoding="utf-8"?>
<calcChain xmlns="http://schemas.openxmlformats.org/spreadsheetml/2006/main">
  <c r="L16" i="6"/>
  <c r="K16"/>
  <c r="J16"/>
  <c r="L18" l="1"/>
</calcChain>
</file>

<file path=xl/sharedStrings.xml><?xml version="1.0" encoding="utf-8"?>
<sst xmlns="http://schemas.openxmlformats.org/spreadsheetml/2006/main" count="29" uniqueCount="29">
  <si>
    <t>Используемый метод:</t>
  </si>
  <si>
    <t>метод сопоставимых рыночных цен (анализ рынка)</t>
  </si>
  <si>
    <t>Наименование закупки:</t>
  </si>
  <si>
    <t>Объект закупки</t>
  </si>
  <si>
    <r>
      <t xml:space="preserve">Цены поставщиков (исполнителей, подрядчиков) </t>
    </r>
    <r>
      <rPr>
        <b/>
        <sz val="11"/>
        <rFont val="Times New Roman"/>
        <family val="1"/>
        <charset val="204"/>
      </rPr>
      <t>за единицу товара (работы, услуги)</t>
    </r>
    <r>
      <rPr>
        <sz val="11"/>
        <rFont val="Times New Roman"/>
        <family val="1"/>
        <charset val="204"/>
      </rPr>
      <t>, рублей</t>
    </r>
  </si>
  <si>
    <t>Коэффициент вариации</t>
  </si>
  <si>
    <t>Расчет НМЦ</t>
  </si>
  <si>
    <t>Информация о начальной (максимальной) цене единицы товара, руб.</t>
  </si>
  <si>
    <t>ИТОГО по позиции:</t>
  </si>
  <si>
    <t xml:space="preserve">Расчет произвел </t>
  </si>
  <si>
    <t>/ Берестенко Екатерина Николаевна</t>
  </si>
  <si>
    <t>2021 г.</t>
  </si>
  <si>
    <t>УТВЕРЖДАЮ</t>
  </si>
  <si>
    <t xml:space="preserve">ОБОСНОВАНИЕ НАЧАЛЬНОЙ (МАКСИМАЛЬНОЙ) ЦЕНЫ ДОГОВОРА
</t>
  </si>
  <si>
    <t>Формула расчета НМЦД</t>
  </si>
  <si>
    <t>Количество (v)</t>
  </si>
  <si>
    <t>Количество источников ценовой информации (n)</t>
  </si>
  <si>
    <t>специалист по закупкам БСИ ДВО РАН</t>
  </si>
  <si>
    <t>__________ Е.Н. Берестенко</t>
  </si>
  <si>
    <t>Единица измерения количества товара, работы, услуги</t>
  </si>
  <si>
    <t>Поставка системных блоков</t>
  </si>
  <si>
    <t>штука</t>
  </si>
  <si>
    <t>Предложение поставщика №1 (dns-shop.ru),   руб. (Ц1)</t>
  </si>
  <si>
    <t>сентября</t>
  </si>
  <si>
    <t xml:space="preserve">"3" </t>
  </si>
  <si>
    <t>Предложение поставщика №2 (mvideo.ru), руб.(Ц2)</t>
  </si>
  <si>
    <t>Предложение поставщика №3 (vladivostok.e2e4online.ru), руб.(Ц3)</t>
  </si>
  <si>
    <t>"9" сентября 2021 г.</t>
  </si>
  <si>
    <t>Системный блок (с предустановленной ОС)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</si>
</sst>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9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10" fontId="2" fillId="0" borderId="8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1" fillId="0" borderId="0" xfId="0" applyFont="1" applyAlignment="1">
      <alignment wrapText="1"/>
    </xf>
    <xf numFmtId="0" fontId="0" fillId="0" borderId="0" xfId="0"/>
    <xf numFmtId="0" fontId="5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4" fontId="0" fillId="0" borderId="0" xfId="0" applyNumberFormat="1"/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8</xdr:row>
      <xdr:rowOff>0</xdr:rowOff>
    </xdr:from>
    <xdr:to>
      <xdr:col>3</xdr:col>
      <xdr:colOff>609600</xdr:colOff>
      <xdr:row>11</xdr:row>
      <xdr:rowOff>44450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43300" y="2133600"/>
          <a:ext cx="1587500" cy="596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topLeftCell="A4" workbookViewId="0">
      <selection activeCell="C20" sqref="C20"/>
    </sheetView>
  </sheetViews>
  <sheetFormatPr defaultColWidth="8.7265625" defaultRowHeight="14.5"/>
  <cols>
    <col min="1" max="1" width="41.90625" bestFit="1" customWidth="1"/>
    <col min="2" max="2" width="11.81640625" customWidth="1"/>
    <col min="3" max="3" width="14.08984375" customWidth="1"/>
    <col min="4" max="4" width="12.81640625" customWidth="1"/>
    <col min="5" max="5" width="14.54296875" customWidth="1"/>
    <col min="6" max="6" width="13.81640625" customWidth="1"/>
    <col min="7" max="7" width="14.54296875" customWidth="1"/>
    <col min="8" max="8" width="14.1796875" customWidth="1"/>
    <col min="9" max="9" width="15" customWidth="1"/>
    <col min="10" max="10" width="14.81640625" customWidth="1"/>
    <col min="11" max="11" width="15.1796875" customWidth="1"/>
    <col min="12" max="12" width="18.453125" customWidth="1"/>
    <col min="13" max="13" width="10.36328125" bestFit="1" customWidth="1"/>
    <col min="14" max="14" width="11.36328125" bestFit="1" customWidth="1"/>
  </cols>
  <sheetData>
    <row r="1" spans="1:14" s="21" customFormat="1">
      <c r="L1" s="21" t="s">
        <v>12</v>
      </c>
    </row>
    <row r="2" spans="1:14" s="21" customFormat="1">
      <c r="L2" s="21" t="s">
        <v>17</v>
      </c>
    </row>
    <row r="3" spans="1:14" s="21" customFormat="1" ht="21" customHeight="1">
      <c r="L3" s="21" t="s">
        <v>18</v>
      </c>
    </row>
    <row r="4" spans="1:14" s="19" customFormat="1">
      <c r="L4" s="21" t="s">
        <v>27</v>
      </c>
    </row>
    <row r="5" spans="1:14" ht="15.5">
      <c r="A5" s="2"/>
      <c r="B5" s="2"/>
      <c r="C5" s="30" t="s">
        <v>13</v>
      </c>
      <c r="D5" s="30"/>
      <c r="E5" s="30"/>
      <c r="F5" s="30"/>
      <c r="G5" s="30"/>
      <c r="H5" s="30"/>
      <c r="I5" s="22"/>
      <c r="J5" s="22"/>
      <c r="K5" s="22"/>
      <c r="L5" s="2"/>
    </row>
    <row r="6" spans="1:14" ht="15.5">
      <c r="A6" s="2"/>
      <c r="B6" s="2"/>
      <c r="C6" s="22"/>
      <c r="D6" s="22"/>
      <c r="E6" s="22"/>
      <c r="F6" s="22"/>
      <c r="G6" s="22"/>
      <c r="H6" s="22"/>
      <c r="I6" s="22"/>
      <c r="J6" s="22"/>
      <c r="K6" s="22"/>
      <c r="L6" s="2"/>
    </row>
    <row r="7" spans="1:14">
      <c r="A7" s="34" t="s">
        <v>2</v>
      </c>
      <c r="B7" s="34"/>
      <c r="C7" s="36" t="s">
        <v>20</v>
      </c>
      <c r="D7" s="36"/>
      <c r="E7" s="36"/>
      <c r="F7" s="36"/>
      <c r="G7" s="36"/>
    </row>
    <row r="8" spans="1:14">
      <c r="A8" s="34" t="s">
        <v>0</v>
      </c>
      <c r="B8" s="34"/>
      <c r="C8" s="35" t="s">
        <v>1</v>
      </c>
      <c r="D8" s="35"/>
      <c r="E8" s="35"/>
      <c r="F8" s="35"/>
    </row>
    <row r="9" spans="1:14">
      <c r="A9" s="31" t="s">
        <v>14</v>
      </c>
      <c r="B9" s="31"/>
      <c r="D9" s="1"/>
      <c r="E9" s="1"/>
      <c r="F9" s="1"/>
    </row>
    <row r="10" spans="1:14" s="19" customFormat="1">
      <c r="A10" s="20"/>
      <c r="B10" s="20"/>
      <c r="C10" s="1"/>
      <c r="D10" s="1"/>
      <c r="E10" s="1"/>
      <c r="F10" s="1"/>
    </row>
    <row r="11" spans="1:14" s="19" customFormat="1">
      <c r="A11" s="20"/>
      <c r="B11" s="20"/>
      <c r="C11" s="1"/>
      <c r="D11" s="1"/>
      <c r="E11" s="1"/>
      <c r="F11" s="1"/>
    </row>
    <row r="12" spans="1:14" ht="15" thickBot="1"/>
    <row r="13" spans="1:14" ht="15" thickBot="1">
      <c r="A13" s="32" t="s">
        <v>3</v>
      </c>
      <c r="B13" s="32" t="s">
        <v>15</v>
      </c>
      <c r="C13" s="32" t="s">
        <v>19</v>
      </c>
      <c r="D13" s="32" t="s">
        <v>16</v>
      </c>
      <c r="E13" s="43" t="s">
        <v>4</v>
      </c>
      <c r="F13" s="44"/>
      <c r="G13" s="44"/>
      <c r="H13" s="44"/>
      <c r="I13" s="44"/>
      <c r="J13" s="45"/>
      <c r="K13" s="32" t="s">
        <v>5</v>
      </c>
      <c r="L13" s="32" t="s">
        <v>6</v>
      </c>
    </row>
    <row r="14" spans="1:14" ht="65.5" thickBot="1">
      <c r="A14" s="33"/>
      <c r="B14" s="33"/>
      <c r="C14" s="33"/>
      <c r="D14" s="33"/>
      <c r="E14" s="3" t="s">
        <v>22</v>
      </c>
      <c r="F14" s="3" t="s">
        <v>25</v>
      </c>
      <c r="G14" s="3" t="s">
        <v>26</v>
      </c>
      <c r="H14" s="3"/>
      <c r="I14" s="3"/>
      <c r="J14" s="3" t="s">
        <v>7</v>
      </c>
      <c r="K14" s="33"/>
      <c r="L14" s="33"/>
    </row>
    <row r="15" spans="1:14">
      <c r="A15" s="24">
        <v>1</v>
      </c>
      <c r="B15" s="4">
        <v>2</v>
      </c>
      <c r="C15" s="4">
        <v>3</v>
      </c>
      <c r="D15" s="4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</row>
    <row r="16" spans="1:14">
      <c r="A16" s="25" t="s">
        <v>28</v>
      </c>
      <c r="B16" s="15">
        <v>4</v>
      </c>
      <c r="C16" s="16" t="s">
        <v>21</v>
      </c>
      <c r="D16" s="17">
        <v>3</v>
      </c>
      <c r="E16" s="7">
        <v>34049</v>
      </c>
      <c r="F16" s="7">
        <v>41990</v>
      </c>
      <c r="G16" s="7">
        <v>46900</v>
      </c>
      <c r="H16" s="7"/>
      <c r="I16" s="7"/>
      <c r="J16" s="6">
        <f>AVERAGE(E16:I16)</f>
        <v>40979.666666666664</v>
      </c>
      <c r="K16" s="8">
        <f>STDEVA(E16:I16)/(SUM(E16:I16)/COUNTIF(E16:I16,"&gt;0"))</f>
        <v>0.15824433122557424</v>
      </c>
      <c r="L16" s="9">
        <f>B16/D16*(E16+F16+G16+H16+I16)</f>
        <v>163918.66666666666</v>
      </c>
      <c r="M16" s="18"/>
      <c r="N16" s="18"/>
    </row>
    <row r="17" spans="1:14" s="29" customFormat="1">
      <c r="A17" s="25"/>
      <c r="B17" s="15"/>
      <c r="C17" s="16"/>
      <c r="D17" s="17"/>
      <c r="E17" s="7"/>
      <c r="F17" s="7"/>
      <c r="G17" s="7"/>
      <c r="H17" s="7"/>
      <c r="I17" s="14"/>
      <c r="J17" s="6"/>
      <c r="K17" s="8"/>
      <c r="L17" s="9"/>
      <c r="M17" s="18"/>
      <c r="N17" s="18"/>
    </row>
    <row r="18" spans="1:14" ht="14.5" customHeight="1" thickBot="1">
      <c r="A18" s="38" t="s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10">
        <f>SUM(L16:L17)</f>
        <v>163918.66666666666</v>
      </c>
      <c r="N18" s="18"/>
    </row>
    <row r="19" spans="1:14" s="23" customFormat="1" ht="14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N19" s="18"/>
    </row>
    <row r="20" spans="1:14" s="23" customFormat="1" ht="14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N20" s="18"/>
    </row>
    <row r="21" spans="1:14" s="11" customFormat="1" ht="14.15" customHeight="1">
      <c r="B21" s="12"/>
      <c r="C21" s="12"/>
      <c r="D21" s="12"/>
      <c r="E21" s="12"/>
      <c r="F21" s="12"/>
    </row>
    <row r="22" spans="1:14" s="11" customFormat="1" ht="14.15" customHeight="1">
      <c r="A22" s="11" t="s">
        <v>9</v>
      </c>
      <c r="B22" s="41"/>
      <c r="C22" s="41"/>
      <c r="D22" s="42" t="s">
        <v>10</v>
      </c>
      <c r="E22" s="42"/>
      <c r="F22" s="42"/>
      <c r="G22" s="13" t="s">
        <v>24</v>
      </c>
      <c r="H22" s="12" t="s">
        <v>23</v>
      </c>
      <c r="I22" s="12" t="s">
        <v>11</v>
      </c>
    </row>
    <row r="23" spans="1:14" s="11" customFormat="1" ht="14.5" customHeight="1">
      <c r="B23" s="37"/>
      <c r="C23" s="37"/>
      <c r="D23" s="37"/>
      <c r="E23" s="37"/>
      <c r="F23" s="37"/>
    </row>
    <row r="24" spans="1:14">
      <c r="B24" s="12"/>
      <c r="C24" s="12"/>
      <c r="D24" s="12"/>
      <c r="E24" s="12"/>
      <c r="F24" s="12"/>
    </row>
    <row r="25" spans="1:14">
      <c r="E25" s="12"/>
      <c r="F25" s="12"/>
    </row>
    <row r="29" spans="1:14">
      <c r="F29" s="26"/>
      <c r="G29" s="26"/>
    </row>
  </sheetData>
  <mergeCells count="18">
    <mergeCell ref="B23:C23"/>
    <mergeCell ref="D23:F23"/>
    <mergeCell ref="K13:K14"/>
    <mergeCell ref="L13:L14"/>
    <mergeCell ref="A18:K18"/>
    <mergeCell ref="B22:C22"/>
    <mergeCell ref="D22:F22"/>
    <mergeCell ref="E13:J13"/>
    <mergeCell ref="C5:H5"/>
    <mergeCell ref="A9:B9"/>
    <mergeCell ref="A13:A14"/>
    <mergeCell ref="B13:B14"/>
    <mergeCell ref="C13:C14"/>
    <mergeCell ref="D13:D14"/>
    <mergeCell ref="A7:B7"/>
    <mergeCell ref="A8:B8"/>
    <mergeCell ref="C8:F8"/>
    <mergeCell ref="C7:G7"/>
  </mergeCells>
  <conditionalFormatting sqref="K16:K17">
    <cfRule type="cellIs" dxfId="0" priority="1" stopIfTrue="1" operator="greaterThan">
      <formula>0.33</formula>
    </cfRule>
  </conditionalFormatting>
  <pageMargins left="0.59055118110236227" right="0.59055118110236227" top="0.59055118110236227" bottom="0.59055118110236227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2021-09-09T05:12:06Z</dcterms:modified>
</cp:coreProperties>
</file>