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160" activeTab="0"/>
  </bookViews>
  <sheets>
    <sheet name="Расчет цены" sheetId="1" r:id="rId1"/>
  </sheets>
  <definedNames>
    <definedName name="_xlnm.Print_Area" localSheetId="0">'Расчет цены'!$A$1:$M$39</definedName>
  </definedNames>
  <calcPr fullCalcOnLoad="1"/>
</workbook>
</file>

<file path=xl/sharedStrings.xml><?xml version="1.0" encoding="utf-8"?>
<sst xmlns="http://schemas.openxmlformats.org/spreadsheetml/2006/main" count="74" uniqueCount="55">
  <si>
    <t>№</t>
  </si>
  <si>
    <t>Ед. изм</t>
  </si>
  <si>
    <t>Наименование предмета контракта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</si>
  <si>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</si>
  <si>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</si>
  <si>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</si>
  <si>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</si>
  <si>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</si>
  <si>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</si>
  <si>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-</t>
  </si>
  <si>
    <t>Цена за единицу изм. с округлением (вниз) до сотых долей после запятой (руб.)</t>
  </si>
  <si>
    <t>Однородность совокупности значений выявленных цен, используемых в расчете Н(М)ЦК, ЦКЕП</t>
  </si>
  <si>
    <t>Н(М)ЦК, ЦКЕП контракта с учетом округления цены за единицу (руб.)</t>
  </si>
  <si>
    <r>
      <rPr>
        <b/>
        <sz val="14"/>
        <color indexed="8"/>
        <rFont val="Times New Roman"/>
        <family val="1"/>
      </rPr>
      <t>Обоснование начальной (максимальной) цены контракта методом сопоставимых рыночных цен (анализ рынка)</t>
    </r>
    <r>
      <rPr>
        <b/>
        <sz val="12"/>
        <color indexed="8"/>
        <rFont val="Times New Roman"/>
        <family val="1"/>
      </rPr>
      <t xml:space="preserve">
 При расчете цены контракта использованы методические рекомендации по применению методов определения цены контракта, заключаемого с поставщиком (подрядчиком, исполнителем), утвержденные приказом Министерства экономического развития РФ от 02.10.2013 г. № 567 (далее – Рекомендации).
 При расчете цены контракта применен метод сопоставимых рыночных цен (анализа рынка), который в соответствии с ч.6 ст.22 Закона № 44-ФЗ и п. 3.2 Рекомендаций является приоритетным для определения и обоснования начальной (максимальной) цены контракта (далее – НМЦК).
 В соответствии с п. 3.19 Рекомендаций, в целях определения НМЦК методом сопоставимых рыночных цен (анализа рынка) рекомендуется использовать не менее трех цен товара, работы, услуги, предлагаемых различными поставщиками (подрядчиками, исполнителями).
</t>
    </r>
  </si>
  <si>
    <t xml:space="preserve">В результате проведенного расчета Н(М)ЦК, ЦКЕП контракта составила:  </t>
  </si>
  <si>
    <t>шт</t>
  </si>
  <si>
    <t>где:</t>
  </si>
  <si>
    <t>цi - цена единицы товара, работы, услуги, указанная в источнике с номером i ;</t>
  </si>
  <si>
    <t>n - количество значений, используемых в расчете;</t>
  </si>
  <si>
    <t>НМЦКрын   -  НМЦК, определяемая методом сопоставимых рыночных цен (анализа рынка);</t>
  </si>
  <si>
    <t>v - количество (объем) закупаемого товара (работы, услуги);</t>
  </si>
  <si>
    <t>i - номер источника ценовой информации.</t>
  </si>
  <si>
    <t xml:space="preserve">Выполнила : Гавриш Л.А </t>
  </si>
  <si>
    <t>контрактный управляющий</t>
  </si>
  <si>
    <t>Утверждаю:                                                                                    Директор ГБУ  Стерлитамакский ПНИ        __________________________Биктимеров И.Х.</t>
  </si>
  <si>
    <t>Приложение № 2 к документации запроса котировок в электронной форме</t>
  </si>
  <si>
    <t>Поставщик 1       № 1600 от 24.11.21</t>
  </si>
  <si>
    <t xml:space="preserve">Поставщик 2    №   1601 от 24.11.2021 </t>
  </si>
  <si>
    <t xml:space="preserve">Поставщик 3     № 1602 от 24.11.21 </t>
  </si>
  <si>
    <t xml:space="preserve">Офисное кресло </t>
  </si>
  <si>
    <t>Настольная лампа светодиодная (крепление струбцина)</t>
  </si>
  <si>
    <t>Бумага для принтера</t>
  </si>
  <si>
    <t>пачка</t>
  </si>
  <si>
    <t>Штрих с кисточкой</t>
  </si>
  <si>
    <t xml:space="preserve">Клей карандаш </t>
  </si>
  <si>
    <t xml:space="preserve">шт </t>
  </si>
  <si>
    <t>Тетрадь 48 л</t>
  </si>
  <si>
    <t>Стержень цвет синний</t>
  </si>
  <si>
    <t>Степллер 24\6</t>
  </si>
  <si>
    <t>Скотч узкий</t>
  </si>
  <si>
    <t xml:space="preserve">Обложки для книг учета А 4 </t>
  </si>
  <si>
    <t>Обложки для тетрадей</t>
  </si>
  <si>
    <t xml:space="preserve">Папка -скорошиватели </t>
  </si>
  <si>
    <t>Скорошиватель картонный "дело"</t>
  </si>
  <si>
    <t xml:space="preserve">Папка с завязками </t>
  </si>
  <si>
    <t>Файл-вкладыш</t>
  </si>
  <si>
    <t xml:space="preserve">Тетрадь 96 л </t>
  </si>
  <si>
    <t xml:space="preserve">Калькулятор </t>
  </si>
  <si>
    <t>шт\</t>
  </si>
  <si>
    <t>Бумага для заметок   9* 9</t>
  </si>
  <si>
    <t xml:space="preserve">Фоторамка 21*30 </t>
  </si>
  <si>
    <t xml:space="preserve">Закладки цветные узкие </t>
  </si>
  <si>
    <t>Стержень цвет  красный</t>
  </si>
  <si>
    <t xml:space="preserve">Книга учета твердая облодка </t>
  </si>
  <si>
    <t>Книга учета мягкая обложка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</si>
</sst>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00"/>
    <numFmt numFmtId="174" formatCode="#,##0.00\ _₽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11" fillId="0" borderId="0" xfId="42" applyFill="1" applyAlignment="1" applyProtection="1">
      <alignment/>
      <protection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173" fontId="5" fillId="0" borderId="0" xfId="0" applyNumberFormat="1" applyFont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top" wrapText="1"/>
    </xf>
    <xf numFmtId="173" fontId="46" fillId="0" borderId="10" xfId="0" applyNumberFormat="1" applyFont="1" applyFill="1" applyBorder="1" applyAlignment="1">
      <alignment horizontal="center" vertical="center" wrapText="1"/>
    </xf>
    <xf numFmtId="0" fontId="46" fillId="13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0" fontId="2" fillId="0" borderId="10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4</xdr:row>
      <xdr:rowOff>952500</xdr:rowOff>
    </xdr:from>
    <xdr:to>
      <xdr:col>11</xdr:col>
      <xdr:colOff>0</xdr:colOff>
      <xdr:row>4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01350" y="4676775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</xdr:row>
      <xdr:rowOff>923925</xdr:rowOff>
    </xdr:from>
    <xdr:to>
      <xdr:col>9</xdr:col>
      <xdr:colOff>1028700</xdr:colOff>
      <xdr:row>4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05975" y="4648200"/>
          <a:ext cx="1009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view="pageBreakPreview" zoomScale="90" zoomScaleNormal="80" zoomScaleSheetLayoutView="90" zoomScalePageLayoutView="50" workbookViewId="0" topLeftCell="A4">
      <selection activeCell="M32" sqref="M32"/>
    </sheetView>
  </sheetViews>
  <sheetFormatPr defaultColWidth="9.140625" defaultRowHeight="15"/>
  <cols>
    <col min="1" max="1" width="3.140625" style="1" customWidth="1"/>
    <col min="2" max="2" width="52.28125" style="1" customWidth="1"/>
    <col min="3" max="3" width="7.7109375" style="7" customWidth="1"/>
    <col min="4" max="4" width="12.421875" style="10" customWidth="1"/>
    <col min="5" max="5" width="16.140625" style="1" customWidth="1"/>
    <col min="6" max="6" width="15.00390625" style="1" customWidth="1"/>
    <col min="7" max="7" width="15.421875" style="1" bestFit="1" customWidth="1"/>
    <col min="8" max="8" width="0" style="1" hidden="1" customWidth="1"/>
    <col min="9" max="9" width="23.140625" style="50" customWidth="1"/>
    <col min="10" max="10" width="16.421875" style="1" customWidth="1"/>
    <col min="11" max="11" width="15.8515625" style="1" customWidth="1"/>
    <col min="12" max="12" width="15.00390625" style="1" customWidth="1"/>
    <col min="13" max="13" width="33.8515625" style="1" customWidth="1"/>
    <col min="14" max="16384" width="9.140625" style="1" customWidth="1"/>
  </cols>
  <sheetData>
    <row r="1" spans="1:13" ht="63.75" customHeight="1">
      <c r="A1" s="24"/>
      <c r="B1" s="24"/>
      <c r="C1" s="25"/>
      <c r="D1" s="26"/>
      <c r="E1" s="24"/>
      <c r="F1" s="24"/>
      <c r="G1" s="24"/>
      <c r="H1" s="24"/>
      <c r="I1" s="47"/>
      <c r="J1" s="24"/>
      <c r="K1" s="24"/>
      <c r="L1" s="58" t="s">
        <v>24</v>
      </c>
      <c r="M1" s="59"/>
    </row>
    <row r="2" spans="1:13" ht="47.25" customHeight="1">
      <c r="A2" s="24"/>
      <c r="B2" s="24"/>
      <c r="C2" s="25"/>
      <c r="D2" s="26"/>
      <c r="E2" s="24"/>
      <c r="F2" s="24"/>
      <c r="G2" s="24"/>
      <c r="H2" s="24"/>
      <c r="I2" s="47"/>
      <c r="J2" s="24"/>
      <c r="K2" s="24"/>
      <c r="L2" s="52" t="s">
        <v>25</v>
      </c>
      <c r="M2" s="53"/>
    </row>
    <row r="3" spans="1:13" ht="143.25" customHeight="1">
      <c r="A3" s="54" t="s">
        <v>13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39" customHeight="1">
      <c r="A4" s="55" t="s">
        <v>0</v>
      </c>
      <c r="B4" s="55" t="s">
        <v>2</v>
      </c>
      <c r="C4" s="55" t="s">
        <v>1</v>
      </c>
      <c r="D4" s="55" t="s">
        <v>3</v>
      </c>
      <c r="E4" s="55" t="s">
        <v>4</v>
      </c>
      <c r="F4" s="57"/>
      <c r="G4" s="57"/>
      <c r="H4" s="57"/>
      <c r="I4" s="56" t="s">
        <v>11</v>
      </c>
      <c r="J4" s="56"/>
      <c r="K4" s="56"/>
      <c r="L4" s="60"/>
      <c r="M4" s="60"/>
    </row>
    <row r="5" spans="1:13" ht="159" customHeight="1">
      <c r="A5" s="55"/>
      <c r="B5" s="55"/>
      <c r="C5" s="55"/>
      <c r="D5" s="55"/>
      <c r="E5" s="2" t="s">
        <v>26</v>
      </c>
      <c r="F5" s="2" t="s">
        <v>27</v>
      </c>
      <c r="G5" s="2" t="s">
        <v>28</v>
      </c>
      <c r="H5" s="2" t="s">
        <v>8</v>
      </c>
      <c r="I5" s="48" t="s">
        <v>7</v>
      </c>
      <c r="J5" s="2" t="s">
        <v>5</v>
      </c>
      <c r="K5" s="2" t="s">
        <v>6</v>
      </c>
      <c r="L5" s="27" t="s">
        <v>10</v>
      </c>
      <c r="M5" s="27" t="s">
        <v>12</v>
      </c>
    </row>
    <row r="6" spans="1:14" ht="27.75" customHeight="1">
      <c r="A6" s="11">
        <v>1</v>
      </c>
      <c r="B6" s="43" t="s">
        <v>29</v>
      </c>
      <c r="C6" s="44" t="s">
        <v>15</v>
      </c>
      <c r="D6" s="45">
        <v>3</v>
      </c>
      <c r="E6" s="14">
        <v>2989</v>
      </c>
      <c r="F6" s="14">
        <v>3439</v>
      </c>
      <c r="G6" s="14">
        <v>4072</v>
      </c>
      <c r="H6" s="9" t="s">
        <v>9</v>
      </c>
      <c r="I6" s="49">
        <f>(E6+F6+G6)/3</f>
        <v>3500</v>
      </c>
      <c r="J6" s="15">
        <f>SQRT(((SUM((POWER(E6-I6,2)),(POWER(G6-I6,2)),(POWER(F6-I6,2)))/(COLUMNS(E6:G6)-1))))</f>
        <v>544.0707674558522</v>
      </c>
      <c r="K6" s="16">
        <f>J6/I6*100</f>
        <v>15.544879070167205</v>
      </c>
      <c r="L6" s="17">
        <v>3500</v>
      </c>
      <c r="M6" s="18">
        <f>L6*D6</f>
        <v>10500</v>
      </c>
      <c r="N6" s="42"/>
    </row>
    <row r="7" spans="1:14" ht="28.5" customHeight="1">
      <c r="A7" s="11">
        <v>2</v>
      </c>
      <c r="B7" s="43" t="s">
        <v>30</v>
      </c>
      <c r="C7" s="44" t="s">
        <v>15</v>
      </c>
      <c r="D7" s="45">
        <v>3</v>
      </c>
      <c r="E7" s="14">
        <v>2100</v>
      </c>
      <c r="F7" s="14">
        <v>2455</v>
      </c>
      <c r="G7" s="14">
        <v>2945</v>
      </c>
      <c r="H7" s="9"/>
      <c r="I7" s="49">
        <f aca="true" t="shared" si="0" ref="I7:I28">(E7+F7+G7)/3</f>
        <v>2500</v>
      </c>
      <c r="J7" s="15">
        <f aca="true" t="shared" si="1" ref="J7:J28">SQRT(((SUM((POWER(E7-I7,2)),(POWER(G7-I7,2)),(POWER(F7-I7,2)))/(COLUMNS(E7:G7)-1))))</f>
        <v>424.2935304715357</v>
      </c>
      <c r="K7" s="16">
        <f aca="true" t="shared" si="2" ref="K7:K28">J7/I7*100</f>
        <v>16.97174121886143</v>
      </c>
      <c r="L7" s="18">
        <v>2500</v>
      </c>
      <c r="M7" s="18">
        <f aca="true" t="shared" si="3" ref="M7:M22">D7*L7</f>
        <v>7500</v>
      </c>
      <c r="N7" s="42"/>
    </row>
    <row r="8" spans="1:14" ht="28.5" customHeight="1">
      <c r="A8" s="11">
        <v>3</v>
      </c>
      <c r="B8" s="43" t="s">
        <v>31</v>
      </c>
      <c r="C8" s="44" t="s">
        <v>32</v>
      </c>
      <c r="D8" s="45">
        <v>250</v>
      </c>
      <c r="E8" s="14">
        <v>230</v>
      </c>
      <c r="F8" s="14">
        <v>280</v>
      </c>
      <c r="G8" s="14">
        <v>330</v>
      </c>
      <c r="H8" s="9"/>
      <c r="I8" s="49">
        <f>(E8+F8+G8)/3</f>
        <v>280</v>
      </c>
      <c r="J8" s="15">
        <f t="shared" si="1"/>
        <v>50</v>
      </c>
      <c r="K8" s="16">
        <f t="shared" si="2"/>
        <v>17.857142857142858</v>
      </c>
      <c r="L8" s="18">
        <v>280</v>
      </c>
      <c r="M8" s="18">
        <f t="shared" si="3"/>
        <v>70000</v>
      </c>
      <c r="N8" s="42"/>
    </row>
    <row r="9" spans="1:14" ht="28.5" customHeight="1">
      <c r="A9" s="11">
        <v>4</v>
      </c>
      <c r="B9" s="43" t="s">
        <v>33</v>
      </c>
      <c r="C9" s="44" t="s">
        <v>15</v>
      </c>
      <c r="D9" s="45">
        <v>60</v>
      </c>
      <c r="E9" s="14">
        <v>69</v>
      </c>
      <c r="F9" s="14">
        <v>66</v>
      </c>
      <c r="G9" s="14">
        <v>45</v>
      </c>
      <c r="H9" s="9"/>
      <c r="I9" s="49">
        <f t="shared" si="0"/>
        <v>60</v>
      </c>
      <c r="J9" s="15">
        <f t="shared" si="1"/>
        <v>13.076696830622021</v>
      </c>
      <c r="K9" s="16">
        <f t="shared" si="2"/>
        <v>21.79449471770337</v>
      </c>
      <c r="L9" s="18">
        <v>45</v>
      </c>
      <c r="M9" s="18">
        <f>D9*L9</f>
        <v>2700</v>
      </c>
      <c r="N9" s="42"/>
    </row>
    <row r="10" spans="1:14" s="10" customFormat="1" ht="28.5" customHeight="1">
      <c r="A10" s="11">
        <v>5</v>
      </c>
      <c r="B10" s="46" t="s">
        <v>34</v>
      </c>
      <c r="C10" s="45" t="s">
        <v>15</v>
      </c>
      <c r="D10" s="45">
        <v>180</v>
      </c>
      <c r="E10" s="19">
        <v>50</v>
      </c>
      <c r="F10" s="19">
        <v>48.7</v>
      </c>
      <c r="G10" s="19">
        <v>45</v>
      </c>
      <c r="H10" s="20"/>
      <c r="I10" s="49">
        <f t="shared" si="0"/>
        <v>47.9</v>
      </c>
      <c r="J10" s="21">
        <f t="shared" si="1"/>
        <v>2.5942243542145698</v>
      </c>
      <c r="K10" s="22">
        <f t="shared" si="2"/>
        <v>5.41591723218073</v>
      </c>
      <c r="L10" s="23">
        <v>47.9</v>
      </c>
      <c r="M10" s="23">
        <f t="shared" si="3"/>
        <v>8622</v>
      </c>
      <c r="N10" s="42"/>
    </row>
    <row r="11" spans="1:14" s="10" customFormat="1" ht="28.5" customHeight="1">
      <c r="A11" s="11">
        <v>6</v>
      </c>
      <c r="B11" s="43" t="s">
        <v>53</v>
      </c>
      <c r="C11" s="44" t="s">
        <v>15</v>
      </c>
      <c r="D11" s="45">
        <v>50</v>
      </c>
      <c r="E11" s="14">
        <v>153</v>
      </c>
      <c r="F11" s="14">
        <v>103</v>
      </c>
      <c r="G11" s="14">
        <v>200.03</v>
      </c>
      <c r="H11" s="9"/>
      <c r="I11" s="49">
        <f t="shared" si="0"/>
        <v>152.01</v>
      </c>
      <c r="J11" s="15">
        <f t="shared" si="1"/>
        <v>48.52257515837345</v>
      </c>
      <c r="K11" s="16">
        <f t="shared" si="2"/>
        <v>31.920646772168578</v>
      </c>
      <c r="L11" s="18">
        <v>152.01</v>
      </c>
      <c r="M11" s="18">
        <f t="shared" si="3"/>
        <v>7600.5</v>
      </c>
      <c r="N11" s="42"/>
    </row>
    <row r="12" spans="1:14" ht="28.5" customHeight="1">
      <c r="A12" s="12">
        <v>7</v>
      </c>
      <c r="B12" s="43" t="s">
        <v>54</v>
      </c>
      <c r="C12" s="44" t="s">
        <v>35</v>
      </c>
      <c r="D12" s="45">
        <v>50</v>
      </c>
      <c r="E12" s="14">
        <v>70</v>
      </c>
      <c r="F12" s="14">
        <v>68</v>
      </c>
      <c r="G12" s="14">
        <v>52.2</v>
      </c>
      <c r="H12" s="9"/>
      <c r="I12" s="49">
        <f t="shared" si="0"/>
        <v>63.4</v>
      </c>
      <c r="J12" s="15">
        <f t="shared" si="1"/>
        <v>9.750897394599123</v>
      </c>
      <c r="K12" s="16">
        <f t="shared" si="2"/>
        <v>15.37996434479357</v>
      </c>
      <c r="L12" s="18">
        <v>63.4</v>
      </c>
      <c r="M12" s="18">
        <f>L12*D12</f>
        <v>3170</v>
      </c>
      <c r="N12" s="42"/>
    </row>
    <row r="13" spans="1:14" ht="28.5" customHeight="1">
      <c r="A13" s="11">
        <v>8</v>
      </c>
      <c r="B13" s="43" t="s">
        <v>36</v>
      </c>
      <c r="C13" s="44" t="s">
        <v>15</v>
      </c>
      <c r="D13" s="45">
        <v>100</v>
      </c>
      <c r="E13" s="14">
        <v>30.5</v>
      </c>
      <c r="F13" s="14">
        <v>24.2</v>
      </c>
      <c r="G13" s="14">
        <v>20</v>
      </c>
      <c r="H13" s="9"/>
      <c r="I13" s="49">
        <f t="shared" si="0"/>
        <v>24.900000000000002</v>
      </c>
      <c r="J13" s="15">
        <f t="shared" si="1"/>
        <v>5.2848841046895245</v>
      </c>
      <c r="K13" s="16">
        <f t="shared" si="2"/>
        <v>21.224434155379615</v>
      </c>
      <c r="L13" s="18">
        <v>24.9</v>
      </c>
      <c r="M13" s="18">
        <f t="shared" si="3"/>
        <v>2490</v>
      </c>
      <c r="N13" s="42"/>
    </row>
    <row r="14" spans="1:14" ht="28.5" customHeight="1">
      <c r="A14" s="11">
        <v>11</v>
      </c>
      <c r="B14" s="43" t="s">
        <v>37</v>
      </c>
      <c r="C14" s="44" t="s">
        <v>15</v>
      </c>
      <c r="D14" s="45">
        <v>200</v>
      </c>
      <c r="E14" s="14">
        <v>6.1</v>
      </c>
      <c r="F14" s="19">
        <v>5.8</v>
      </c>
      <c r="G14" s="14">
        <v>6.7</v>
      </c>
      <c r="H14" s="9"/>
      <c r="I14" s="49">
        <f t="shared" si="0"/>
        <v>6.199999999999999</v>
      </c>
      <c r="J14" s="15">
        <f t="shared" si="1"/>
        <v>0.4582575694955842</v>
      </c>
      <c r="K14" s="16">
        <f t="shared" si="2"/>
        <v>7.391251120896521</v>
      </c>
      <c r="L14" s="18">
        <v>6.2</v>
      </c>
      <c r="M14" s="18">
        <f>D14*L14</f>
        <v>1240</v>
      </c>
      <c r="N14" s="42"/>
    </row>
    <row r="15" spans="1:14" ht="28.5" customHeight="1">
      <c r="A15" s="11">
        <v>12</v>
      </c>
      <c r="B15" s="43" t="s">
        <v>52</v>
      </c>
      <c r="C15" s="44" t="s">
        <v>15</v>
      </c>
      <c r="D15" s="45">
        <v>50</v>
      </c>
      <c r="E15" s="14">
        <f>E14</f>
        <v>6.1</v>
      </c>
      <c r="F15" s="14">
        <f>F14</f>
        <v>5.8</v>
      </c>
      <c r="G15" s="14">
        <f>G14</f>
        <v>6.7</v>
      </c>
      <c r="H15" s="9"/>
      <c r="I15" s="49">
        <f t="shared" si="0"/>
        <v>6.199999999999999</v>
      </c>
      <c r="J15" s="15">
        <f t="shared" si="1"/>
        <v>0.4582575694955842</v>
      </c>
      <c r="K15" s="16">
        <f t="shared" si="2"/>
        <v>7.391251120896521</v>
      </c>
      <c r="L15" s="18">
        <f>L14</f>
        <v>6.2</v>
      </c>
      <c r="M15" s="18">
        <f t="shared" si="3"/>
        <v>310</v>
      </c>
      <c r="N15" s="42"/>
    </row>
    <row r="16" spans="1:14" ht="28.5" customHeight="1">
      <c r="A16" s="11">
        <v>13</v>
      </c>
      <c r="B16" s="43" t="s">
        <v>38</v>
      </c>
      <c r="C16" s="44" t="s">
        <v>15</v>
      </c>
      <c r="D16" s="45">
        <v>5</v>
      </c>
      <c r="E16" s="14">
        <v>140</v>
      </c>
      <c r="F16" s="14">
        <v>129</v>
      </c>
      <c r="G16" s="14">
        <v>100</v>
      </c>
      <c r="H16" s="9"/>
      <c r="I16" s="49">
        <f t="shared" si="0"/>
        <v>123</v>
      </c>
      <c r="J16" s="15">
        <f t="shared" si="1"/>
        <v>20.663978319771825</v>
      </c>
      <c r="K16" s="16">
        <f t="shared" si="2"/>
        <v>16.79998237379823</v>
      </c>
      <c r="L16" s="18">
        <v>123</v>
      </c>
      <c r="M16" s="18">
        <f t="shared" si="3"/>
        <v>615</v>
      </c>
      <c r="N16" s="42"/>
    </row>
    <row r="17" spans="1:14" ht="28.5" customHeight="1">
      <c r="A17" s="11">
        <v>14</v>
      </c>
      <c r="B17" s="43" t="s">
        <v>39</v>
      </c>
      <c r="C17" s="44" t="s">
        <v>15</v>
      </c>
      <c r="D17" s="45">
        <v>50</v>
      </c>
      <c r="E17" s="14">
        <v>25</v>
      </c>
      <c r="F17" s="14">
        <v>20</v>
      </c>
      <c r="G17" s="14">
        <v>11.25</v>
      </c>
      <c r="H17" s="9"/>
      <c r="I17" s="49">
        <f t="shared" si="0"/>
        <v>18.75</v>
      </c>
      <c r="J17" s="15">
        <f t="shared" si="1"/>
        <v>6.959705453537527</v>
      </c>
      <c r="K17" s="16">
        <f t="shared" si="2"/>
        <v>37.11842908553348</v>
      </c>
      <c r="L17" s="18">
        <v>18.75</v>
      </c>
      <c r="M17" s="18">
        <f t="shared" si="3"/>
        <v>937.5</v>
      </c>
      <c r="N17" s="42"/>
    </row>
    <row r="18" spans="1:14" ht="28.5" customHeight="1">
      <c r="A18" s="11">
        <v>15</v>
      </c>
      <c r="B18" s="43" t="s">
        <v>40</v>
      </c>
      <c r="C18" s="44" t="s">
        <v>15</v>
      </c>
      <c r="D18" s="45">
        <v>100</v>
      </c>
      <c r="E18" s="14">
        <v>75</v>
      </c>
      <c r="F18" s="14">
        <v>63</v>
      </c>
      <c r="G18" s="14">
        <v>60</v>
      </c>
      <c r="H18" s="9"/>
      <c r="I18" s="49">
        <f t="shared" si="0"/>
        <v>66</v>
      </c>
      <c r="J18" s="15">
        <f t="shared" si="1"/>
        <v>7.937253933193772</v>
      </c>
      <c r="K18" s="16">
        <f t="shared" si="2"/>
        <v>12.026142323020867</v>
      </c>
      <c r="L18" s="18">
        <v>66</v>
      </c>
      <c r="M18" s="18">
        <f>L18*D18</f>
        <v>6600</v>
      </c>
      <c r="N18" s="42"/>
    </row>
    <row r="19" spans="1:14" ht="28.5" customHeight="1">
      <c r="A19" s="11">
        <v>16</v>
      </c>
      <c r="B19" s="43" t="s">
        <v>41</v>
      </c>
      <c r="C19" s="44" t="s">
        <v>35</v>
      </c>
      <c r="D19" s="45">
        <v>200</v>
      </c>
      <c r="E19" s="5">
        <v>8</v>
      </c>
      <c r="F19" s="5">
        <v>10</v>
      </c>
      <c r="G19" s="5">
        <v>5.55</v>
      </c>
      <c r="H19" s="13"/>
      <c r="I19" s="49">
        <f t="shared" si="0"/>
        <v>7.8500000000000005</v>
      </c>
      <c r="J19" s="15">
        <f t="shared" si="1"/>
        <v>2.2287889088022674</v>
      </c>
      <c r="K19" s="16">
        <f t="shared" si="2"/>
        <v>28.392215398755</v>
      </c>
      <c r="L19" s="18">
        <v>7.85</v>
      </c>
      <c r="M19" s="18">
        <f t="shared" si="3"/>
        <v>1570</v>
      </c>
      <c r="N19" s="42"/>
    </row>
    <row r="20" spans="1:14" ht="37.5" customHeight="1">
      <c r="A20" s="11">
        <v>17</v>
      </c>
      <c r="B20" s="43" t="s">
        <v>42</v>
      </c>
      <c r="C20" s="44" t="s">
        <v>35</v>
      </c>
      <c r="D20" s="45">
        <v>200</v>
      </c>
      <c r="E20" s="5">
        <v>2</v>
      </c>
      <c r="F20" s="5">
        <v>1.46</v>
      </c>
      <c r="G20" s="5">
        <v>2</v>
      </c>
      <c r="H20" s="13"/>
      <c r="I20" s="49">
        <f t="shared" si="0"/>
        <v>1.82</v>
      </c>
      <c r="J20" s="15">
        <f t="shared" si="1"/>
        <v>0.3117691453623979</v>
      </c>
      <c r="K20" s="16">
        <f t="shared" si="2"/>
        <v>17.130172822109774</v>
      </c>
      <c r="L20" s="18">
        <v>1.82</v>
      </c>
      <c r="M20" s="18">
        <f t="shared" si="3"/>
        <v>364</v>
      </c>
      <c r="N20" s="42"/>
    </row>
    <row r="21" spans="1:24" ht="30" customHeight="1">
      <c r="A21" s="8">
        <v>18</v>
      </c>
      <c r="B21" s="43" t="s">
        <v>43</v>
      </c>
      <c r="C21" s="44" t="s">
        <v>15</v>
      </c>
      <c r="D21" s="45">
        <v>50</v>
      </c>
      <c r="E21" s="5">
        <v>23</v>
      </c>
      <c r="F21" s="5">
        <v>13.3</v>
      </c>
      <c r="G21" s="5">
        <v>30</v>
      </c>
      <c r="H21" s="13"/>
      <c r="I21" s="49">
        <f>(E21+F21+G21)/3</f>
        <v>22.099999999999998</v>
      </c>
      <c r="J21" s="15">
        <f t="shared" si="1"/>
        <v>8.386298349093002</v>
      </c>
      <c r="K21" s="16">
        <f t="shared" si="2"/>
        <v>37.947051353362006</v>
      </c>
      <c r="L21" s="18">
        <v>22.1</v>
      </c>
      <c r="M21" s="18">
        <f t="shared" si="3"/>
        <v>1105</v>
      </c>
      <c r="N21" s="42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46.5" customHeight="1">
      <c r="A22" s="8">
        <v>20</v>
      </c>
      <c r="B22" s="43" t="s">
        <v>44</v>
      </c>
      <c r="C22" s="44" t="s">
        <v>15</v>
      </c>
      <c r="D22" s="45">
        <v>50</v>
      </c>
      <c r="E22" s="5">
        <v>24</v>
      </c>
      <c r="F22" s="5">
        <v>31</v>
      </c>
      <c r="G22" s="5">
        <v>20</v>
      </c>
      <c r="H22" s="13"/>
      <c r="I22" s="49">
        <f t="shared" si="0"/>
        <v>25</v>
      </c>
      <c r="J22" s="15">
        <f t="shared" si="1"/>
        <v>5.5677643628300215</v>
      </c>
      <c r="K22" s="16">
        <f t="shared" si="2"/>
        <v>22.271057451320086</v>
      </c>
      <c r="L22" s="18">
        <v>25</v>
      </c>
      <c r="M22" s="18">
        <f t="shared" si="3"/>
        <v>1250</v>
      </c>
      <c r="N22" s="42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27" customHeight="1">
      <c r="A23" s="8">
        <v>21</v>
      </c>
      <c r="B23" s="43" t="s">
        <v>45</v>
      </c>
      <c r="C23" s="44" t="s">
        <v>35</v>
      </c>
      <c r="D23" s="45">
        <v>1000</v>
      </c>
      <c r="E23" s="5">
        <v>25</v>
      </c>
      <c r="F23" s="5">
        <v>28.1</v>
      </c>
      <c r="G23" s="5">
        <v>30</v>
      </c>
      <c r="H23" s="13"/>
      <c r="I23" s="49">
        <f t="shared" si="0"/>
        <v>27.7</v>
      </c>
      <c r="J23" s="15">
        <f t="shared" si="1"/>
        <v>2.5238858928247927</v>
      </c>
      <c r="K23" s="16">
        <f t="shared" si="2"/>
        <v>9.111501418140046</v>
      </c>
      <c r="L23" s="18">
        <v>27.7</v>
      </c>
      <c r="M23" s="18">
        <f aca="true" t="shared" si="4" ref="M23:M28">L23*D23</f>
        <v>27700</v>
      </c>
      <c r="N23" s="42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27" customHeight="1">
      <c r="A24" s="8">
        <v>22</v>
      </c>
      <c r="B24" s="43" t="s">
        <v>46</v>
      </c>
      <c r="C24" s="44" t="s">
        <v>35</v>
      </c>
      <c r="D24" s="45">
        <v>100</v>
      </c>
      <c r="E24" s="5">
        <v>38</v>
      </c>
      <c r="F24" s="5">
        <v>47</v>
      </c>
      <c r="G24" s="5">
        <v>50</v>
      </c>
      <c r="H24" s="13"/>
      <c r="I24" s="49">
        <f t="shared" si="0"/>
        <v>45</v>
      </c>
      <c r="J24" s="15">
        <f t="shared" si="1"/>
        <v>6.244997998398398</v>
      </c>
      <c r="K24" s="16">
        <f t="shared" si="2"/>
        <v>13.877773329774218</v>
      </c>
      <c r="L24" s="18">
        <v>45</v>
      </c>
      <c r="M24" s="18">
        <f t="shared" si="4"/>
        <v>4500</v>
      </c>
      <c r="N24" s="42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27" customHeight="1">
      <c r="A25" s="8">
        <v>23</v>
      </c>
      <c r="B25" s="43" t="s">
        <v>47</v>
      </c>
      <c r="C25" s="44" t="s">
        <v>15</v>
      </c>
      <c r="D25" s="45">
        <v>3</v>
      </c>
      <c r="E25" s="5">
        <v>688</v>
      </c>
      <c r="F25" s="5">
        <v>712</v>
      </c>
      <c r="G25" s="5">
        <v>1000</v>
      </c>
      <c r="H25" s="13"/>
      <c r="I25" s="49">
        <f t="shared" si="0"/>
        <v>800</v>
      </c>
      <c r="J25" s="15">
        <f t="shared" si="1"/>
        <v>173.62027531368565</v>
      </c>
      <c r="K25" s="16">
        <f t="shared" si="2"/>
        <v>21.702534414210707</v>
      </c>
      <c r="L25" s="18">
        <v>800</v>
      </c>
      <c r="M25" s="18">
        <f t="shared" si="4"/>
        <v>2400</v>
      </c>
      <c r="N25" s="42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27" customHeight="1">
      <c r="A26" s="8">
        <v>24</v>
      </c>
      <c r="B26" s="43" t="s">
        <v>49</v>
      </c>
      <c r="C26" s="44" t="s">
        <v>48</v>
      </c>
      <c r="D26" s="45">
        <v>15</v>
      </c>
      <c r="E26" s="5">
        <v>74.15</v>
      </c>
      <c r="F26" s="5">
        <v>90</v>
      </c>
      <c r="G26" s="5">
        <v>100</v>
      </c>
      <c r="H26" s="13"/>
      <c r="I26" s="49">
        <f t="shared" si="0"/>
        <v>88.05</v>
      </c>
      <c r="J26" s="15">
        <f t="shared" si="1"/>
        <v>13.034857114675248</v>
      </c>
      <c r="K26" s="16">
        <f t="shared" si="2"/>
        <v>14.803926308546561</v>
      </c>
      <c r="L26" s="18">
        <v>88.05</v>
      </c>
      <c r="M26" s="18">
        <f t="shared" si="4"/>
        <v>1320.75</v>
      </c>
      <c r="N26" s="42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27" customHeight="1">
      <c r="A27" s="8">
        <v>25</v>
      </c>
      <c r="B27" s="43" t="s">
        <v>50</v>
      </c>
      <c r="C27" s="44" t="s">
        <v>15</v>
      </c>
      <c r="D27" s="45">
        <v>10</v>
      </c>
      <c r="E27" s="5">
        <v>189.98</v>
      </c>
      <c r="F27" s="5">
        <v>220</v>
      </c>
      <c r="G27" s="5">
        <v>180</v>
      </c>
      <c r="H27" s="13"/>
      <c r="I27" s="49">
        <f t="shared" si="0"/>
        <v>196.66</v>
      </c>
      <c r="J27" s="15">
        <f t="shared" si="1"/>
        <v>20.81986551349456</v>
      </c>
      <c r="K27" s="16">
        <f t="shared" si="2"/>
        <v>10.58673116724019</v>
      </c>
      <c r="L27" s="18">
        <v>196.66</v>
      </c>
      <c r="M27" s="18">
        <f t="shared" si="4"/>
        <v>1966.6</v>
      </c>
      <c r="N27" s="42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27" customHeight="1">
      <c r="A28" s="8">
        <v>26</v>
      </c>
      <c r="B28" s="43" t="s">
        <v>51</v>
      </c>
      <c r="C28" s="44" t="s">
        <v>15</v>
      </c>
      <c r="D28" s="45">
        <v>20</v>
      </c>
      <c r="E28" s="5">
        <v>59.3</v>
      </c>
      <c r="F28" s="5">
        <v>41</v>
      </c>
      <c r="G28" s="5">
        <v>29</v>
      </c>
      <c r="H28" s="13"/>
      <c r="I28" s="49">
        <f t="shared" si="0"/>
        <v>43.1</v>
      </c>
      <c r="J28" s="15">
        <f t="shared" si="1"/>
        <v>15.258767971235422</v>
      </c>
      <c r="K28" s="16">
        <f t="shared" si="2"/>
        <v>35.403173947181955</v>
      </c>
      <c r="L28" s="18">
        <v>43.1</v>
      </c>
      <c r="M28" s="18">
        <f t="shared" si="4"/>
        <v>862</v>
      </c>
      <c r="N28" s="42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27" customHeight="1">
      <c r="A29" s="8"/>
      <c r="B29" s="51" t="s">
        <v>14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23">
        <f>SUM(M6:M28)</f>
        <v>165323.35</v>
      </c>
      <c r="N29" s="42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27" customHeight="1">
      <c r="A30" s="41" t="s">
        <v>16</v>
      </c>
      <c r="B30" s="32"/>
      <c r="C30" s="33"/>
      <c r="D30" s="28"/>
      <c r="E30" s="24"/>
      <c r="F30" s="24"/>
      <c r="G30" s="24"/>
      <c r="H30" s="24"/>
      <c r="I30" s="47"/>
      <c r="J30" s="24"/>
      <c r="K30" s="24"/>
      <c r="L30" s="24"/>
      <c r="M30" s="24"/>
      <c r="N30" s="42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27" customHeight="1">
      <c r="A31" s="29" t="s">
        <v>17</v>
      </c>
      <c r="B31" s="32"/>
      <c r="C31" s="33"/>
      <c r="D31" s="28"/>
      <c r="E31" s="24"/>
      <c r="F31" s="24"/>
      <c r="G31" s="24"/>
      <c r="H31" s="24"/>
      <c r="I31" s="47"/>
      <c r="J31" s="24"/>
      <c r="K31" s="24"/>
      <c r="L31" s="24"/>
      <c r="M31" s="24"/>
      <c r="N31" s="42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27" customHeight="1">
      <c r="A32" s="30" t="s">
        <v>18</v>
      </c>
      <c r="B32" s="32"/>
      <c r="C32" s="33"/>
      <c r="D32" s="28"/>
      <c r="E32" s="24"/>
      <c r="F32" s="24"/>
      <c r="G32" s="24"/>
      <c r="H32" s="24"/>
      <c r="I32" s="47"/>
      <c r="J32" s="24"/>
      <c r="K32" s="24"/>
      <c r="L32" s="24"/>
      <c r="M32" s="30"/>
      <c r="N32" s="42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27" customHeight="1">
      <c r="A33" s="29" t="s">
        <v>19</v>
      </c>
      <c r="B33" s="32"/>
      <c r="C33" s="33"/>
      <c r="D33" s="28"/>
      <c r="E33" s="24"/>
      <c r="F33" s="24"/>
      <c r="G33" s="24"/>
      <c r="H33" s="24"/>
      <c r="I33" s="47"/>
      <c r="J33" s="24"/>
      <c r="K33" s="24"/>
      <c r="L33" s="24"/>
      <c r="M33" s="24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13" s="3" customFormat="1" ht="15">
      <c r="A34" s="30" t="s">
        <v>20</v>
      </c>
      <c r="B34" s="32"/>
      <c r="C34" s="33"/>
      <c r="D34" s="28"/>
      <c r="E34" s="24"/>
      <c r="F34" s="24"/>
      <c r="G34" s="24"/>
      <c r="H34" s="24"/>
      <c r="I34" s="47"/>
      <c r="J34" s="24"/>
      <c r="K34" s="24"/>
      <c r="L34" s="24"/>
      <c r="M34" s="24"/>
    </row>
    <row r="35" spans="1:13" s="3" customFormat="1" ht="15">
      <c r="A35" s="30" t="s">
        <v>21</v>
      </c>
      <c r="B35" s="32"/>
      <c r="C35" s="33"/>
      <c r="D35" s="28"/>
      <c r="E35" s="24"/>
      <c r="F35" s="24"/>
      <c r="G35" s="24"/>
      <c r="H35" s="24"/>
      <c r="I35" s="47"/>
      <c r="J35" s="24"/>
      <c r="K35" s="24"/>
      <c r="L35" s="24"/>
      <c r="M35" s="24"/>
    </row>
    <row r="36" spans="1:13" s="3" customFormat="1" ht="11.25" customHeight="1">
      <c r="A36" s="30"/>
      <c r="B36" s="32"/>
      <c r="C36" s="33"/>
      <c r="D36" s="28"/>
      <c r="E36" s="24"/>
      <c r="F36" s="24"/>
      <c r="G36" s="24"/>
      <c r="H36" s="24"/>
      <c r="I36" s="47"/>
      <c r="J36" s="24"/>
      <c r="K36" s="24"/>
      <c r="L36" s="24"/>
      <c r="M36" s="24"/>
    </row>
    <row r="37" spans="1:13" ht="19.5" customHeight="1">
      <c r="A37" s="31"/>
      <c r="B37" s="40" t="s">
        <v>22</v>
      </c>
      <c r="C37" s="35"/>
      <c r="D37" s="36"/>
      <c r="E37" s="24"/>
      <c r="F37" s="24"/>
      <c r="G37" s="24"/>
      <c r="H37" s="24"/>
      <c r="I37" s="47"/>
      <c r="J37" s="24"/>
      <c r="K37" s="24"/>
      <c r="L37" s="24"/>
      <c r="M37" s="24"/>
    </row>
    <row r="38" spans="1:13" s="3" customFormat="1" ht="15.75">
      <c r="A38" s="31"/>
      <c r="B38" s="37" t="s">
        <v>23</v>
      </c>
      <c r="C38" s="37"/>
      <c r="D38" s="36"/>
      <c r="E38" s="24"/>
      <c r="F38" s="24"/>
      <c r="G38" s="24"/>
      <c r="H38" s="24"/>
      <c r="I38" s="47"/>
      <c r="J38" s="24"/>
      <c r="K38" s="24"/>
      <c r="L38" s="24"/>
      <c r="M38" s="24"/>
    </row>
    <row r="39" spans="1:13" ht="15.75">
      <c r="A39" s="31"/>
      <c r="B39" s="24"/>
      <c r="C39" s="38"/>
      <c r="D39" s="36"/>
      <c r="E39" s="24"/>
      <c r="F39" s="24"/>
      <c r="G39" s="24"/>
      <c r="H39" s="24"/>
      <c r="I39" s="47"/>
      <c r="J39" s="24"/>
      <c r="K39" s="24"/>
      <c r="L39" s="24"/>
      <c r="M39" s="24"/>
    </row>
    <row r="40" spans="1:13" ht="15.75">
      <c r="A40" s="31"/>
      <c r="B40" s="24"/>
      <c r="C40" s="38"/>
      <c r="D40" s="36"/>
      <c r="E40" s="24"/>
      <c r="F40" s="24"/>
      <c r="G40" s="24"/>
      <c r="H40" s="24"/>
      <c r="I40" s="47"/>
      <c r="J40" s="24"/>
      <c r="K40" s="24"/>
      <c r="L40" s="24"/>
      <c r="M40" s="24"/>
    </row>
    <row r="41" spans="1:13" ht="15.75">
      <c r="A41" s="31"/>
      <c r="B41" s="24"/>
      <c r="C41" s="35"/>
      <c r="D41" s="36"/>
      <c r="E41" s="24"/>
      <c r="F41" s="24"/>
      <c r="G41" s="24"/>
      <c r="H41" s="24"/>
      <c r="I41" s="47"/>
      <c r="J41" s="24"/>
      <c r="K41" s="24"/>
      <c r="L41" s="24"/>
      <c r="M41" s="24"/>
    </row>
    <row r="42" spans="1:13" ht="15.75">
      <c r="A42" s="39"/>
      <c r="B42" s="24"/>
      <c r="C42" s="37"/>
      <c r="D42" s="36"/>
      <c r="E42" s="24"/>
      <c r="F42" s="24"/>
      <c r="G42" s="24"/>
      <c r="H42" s="24"/>
      <c r="I42" s="47"/>
      <c r="J42" s="24"/>
      <c r="K42" s="24"/>
      <c r="L42" s="24"/>
      <c r="M42" s="24"/>
    </row>
    <row r="43" spans="1:13" ht="15.75">
      <c r="A43" s="40"/>
      <c r="B43" s="24"/>
      <c r="C43" s="25"/>
      <c r="D43" s="26"/>
      <c r="E43" s="24"/>
      <c r="F43" s="24"/>
      <c r="G43" s="24"/>
      <c r="H43" s="24"/>
      <c r="I43" s="47"/>
      <c r="J43" s="24"/>
      <c r="K43" s="24"/>
      <c r="L43" s="24"/>
      <c r="M43" s="24"/>
    </row>
    <row r="44" spans="1:13" ht="15.75">
      <c r="A44" s="37"/>
      <c r="C44" s="25"/>
      <c r="D44" s="26"/>
      <c r="E44" s="24"/>
      <c r="F44" s="24"/>
      <c r="G44" s="24"/>
      <c r="H44" s="24"/>
      <c r="I44" s="47"/>
      <c r="J44" s="24"/>
      <c r="K44" s="24"/>
      <c r="L44" s="24"/>
      <c r="M44" s="24"/>
    </row>
    <row r="45" spans="1:13" ht="15.75">
      <c r="A45" s="37"/>
      <c r="C45" s="25"/>
      <c r="D45" s="26"/>
      <c r="E45" s="24"/>
      <c r="F45" s="24"/>
      <c r="G45" s="24"/>
      <c r="H45" s="24"/>
      <c r="I45" s="47"/>
      <c r="J45" s="24"/>
      <c r="K45" s="24"/>
      <c r="L45" s="24"/>
      <c r="M45" s="24"/>
    </row>
    <row r="46" spans="1:13" ht="15.75">
      <c r="A46" s="37"/>
      <c r="C46" s="25"/>
      <c r="D46" s="26"/>
      <c r="E46" s="24"/>
      <c r="F46" s="24"/>
      <c r="G46" s="24"/>
      <c r="H46" s="24"/>
      <c r="I46" s="47"/>
      <c r="J46" s="24"/>
      <c r="K46" s="24"/>
      <c r="L46" s="24"/>
      <c r="M46" s="24"/>
    </row>
    <row r="47" spans="1:13" ht="15.75" customHeight="1">
      <c r="A47" s="34"/>
      <c r="C47" s="25"/>
      <c r="D47" s="26"/>
      <c r="E47" s="24"/>
      <c r="F47" s="24"/>
      <c r="G47" s="24"/>
      <c r="H47" s="24"/>
      <c r="I47" s="47"/>
      <c r="J47" s="24"/>
      <c r="K47" s="24"/>
      <c r="L47" s="24"/>
      <c r="M47" s="24"/>
    </row>
    <row r="48" ht="15.75" customHeight="1">
      <c r="A48" s="4"/>
    </row>
  </sheetData>
  <sheetProtection/>
  <mergeCells count="11">
    <mergeCell ref="L1:M1"/>
    <mergeCell ref="L4:M4"/>
    <mergeCell ref="B29:L29"/>
    <mergeCell ref="L2:M2"/>
    <mergeCell ref="A3:M3"/>
    <mergeCell ref="A4:A5"/>
    <mergeCell ref="B4:B5"/>
    <mergeCell ref="C4:C5"/>
    <mergeCell ref="D4:D5"/>
    <mergeCell ref="I4:K4"/>
    <mergeCell ref="E4:H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Пользователь Windows</cp:lastModifiedBy>
  <cp:lastPrinted>2021-12-01T04:34:31Z</cp:lastPrinted>
  <dcterms:created xsi:type="dcterms:W3CDTF">2014-01-15T18:15:09Z</dcterms:created>
  <dcterms:modified xsi:type="dcterms:W3CDTF">2021-12-01T04:34:44Z</dcterms:modified>
  <cp:category/>
  <cp:version/>
  <cp:contentType/>
  <cp:contentStatus/>
</cp:coreProperties>
</file>