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ибаеваОС\Documents\Котировочная и аукционная документация, НМЦ\2022 год\Медикаменты\"/>
    </mc:Choice>
  </mc:AlternateContent>
  <bookViews>
    <workbookView xWindow="0" yWindow="0" windowWidth="19200" windowHeight="112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K68" i="1" l="1"/>
  <c r="K59" i="1"/>
  <c r="K60" i="1"/>
  <c r="K61" i="1"/>
  <c r="K53" i="1"/>
  <c r="K54" i="1"/>
  <c r="K12" i="1"/>
  <c r="K52" i="1"/>
  <c r="K55" i="1"/>
  <c r="K32" i="1"/>
  <c r="K33" i="1"/>
  <c r="K18" i="1"/>
  <c r="K15" i="1"/>
  <c r="K71" i="1"/>
  <c r="K11" i="1"/>
  <c r="K46" i="1"/>
  <c r="K42" i="1"/>
  <c r="K43" i="1"/>
  <c r="K44" i="1"/>
  <c r="K47" i="1"/>
  <c r="K48" i="1"/>
  <c r="K16" i="1"/>
  <c r="K23" i="1"/>
  <c r="K24" i="1"/>
  <c r="K25" i="1"/>
  <c r="K13" i="1"/>
  <c r="K34" i="1"/>
  <c r="K26" i="1"/>
  <c r="K27" i="1"/>
  <c r="K57" i="1"/>
  <c r="K50" i="1"/>
  <c r="K14" i="1"/>
  <c r="K49" i="1"/>
  <c r="K51" i="1"/>
  <c r="K35" i="1"/>
  <c r="K36" i="1"/>
  <c r="K37" i="1"/>
  <c r="K38" i="1"/>
  <c r="K69" i="1"/>
  <c r="K39" i="1"/>
  <c r="K62" i="1"/>
  <c r="K45" i="1"/>
  <c r="K56" i="1"/>
  <c r="K20" i="1"/>
  <c r="K21" i="1"/>
  <c r="K19" i="1"/>
  <c r="K70" i="1"/>
  <c r="K29" i="1"/>
  <c r="K30" i="1"/>
  <c r="K31" i="1"/>
  <c r="K17" i="1"/>
  <c r="K22" i="1"/>
  <c r="K63" i="1"/>
  <c r="K64" i="1"/>
  <c r="K58" i="1"/>
  <c r="K40" i="1"/>
  <c r="K28" i="1"/>
  <c r="K41" i="1"/>
  <c r="K65" i="1"/>
  <c r="K66" i="1"/>
  <c r="K67" i="1"/>
  <c r="J68" i="1" l="1"/>
  <c r="J59" i="1"/>
  <c r="J60" i="1"/>
  <c r="J61" i="1"/>
  <c r="J53" i="1"/>
  <c r="J54" i="1"/>
  <c r="J12" i="1"/>
  <c r="J52" i="1"/>
  <c r="J55" i="1"/>
  <c r="J32" i="1"/>
  <c r="J33" i="1"/>
  <c r="J18" i="1"/>
  <c r="J15" i="1"/>
  <c r="J71" i="1"/>
  <c r="J11" i="1"/>
  <c r="J46" i="1"/>
  <c r="J42" i="1"/>
  <c r="J43" i="1"/>
  <c r="J44" i="1"/>
  <c r="J47" i="1"/>
  <c r="J48" i="1"/>
  <c r="J16" i="1"/>
  <c r="J23" i="1"/>
  <c r="J24" i="1"/>
  <c r="J25" i="1"/>
  <c r="J13" i="1"/>
  <c r="J34" i="1"/>
  <c r="J26" i="1"/>
  <c r="J27" i="1"/>
  <c r="J57" i="1"/>
  <c r="J50" i="1"/>
  <c r="J14" i="1"/>
  <c r="J49" i="1"/>
  <c r="J51" i="1"/>
  <c r="J35" i="1"/>
  <c r="J36" i="1"/>
  <c r="J37" i="1"/>
  <c r="J38" i="1"/>
  <c r="J69" i="1"/>
  <c r="J39" i="1"/>
  <c r="J62" i="1"/>
  <c r="J45" i="1"/>
  <c r="J56" i="1"/>
  <c r="J20" i="1"/>
  <c r="J21" i="1"/>
  <c r="J19" i="1"/>
  <c r="J70" i="1"/>
  <c r="J29" i="1"/>
  <c r="J30" i="1"/>
  <c r="J31" i="1"/>
  <c r="J17" i="1"/>
  <c r="J22" i="1"/>
  <c r="J63" i="1"/>
  <c r="J64" i="1"/>
  <c r="J58" i="1"/>
  <c r="J40" i="1"/>
  <c r="J28" i="1"/>
  <c r="J41" i="1"/>
  <c r="J65" i="1"/>
  <c r="J66" i="1"/>
  <c r="J67" i="1"/>
  <c r="M40" i="1" l="1"/>
  <c r="L40" i="1"/>
  <c r="M20" i="1"/>
  <c r="L20" i="1"/>
  <c r="M14" i="1"/>
  <c r="L14" i="1"/>
  <c r="M47" i="1"/>
  <c r="L47" i="1"/>
  <c r="M46" i="1"/>
  <c r="L46" i="1"/>
  <c r="M61" i="1"/>
  <c r="L61" i="1"/>
  <c r="M65" i="1"/>
  <c r="L65" i="1"/>
  <c r="M58" i="1"/>
  <c r="L58" i="1"/>
  <c r="M17" i="1"/>
  <c r="L17" i="1"/>
  <c r="M70" i="1"/>
  <c r="L70" i="1"/>
  <c r="M56" i="1"/>
  <c r="L56" i="1"/>
  <c r="M69" i="1"/>
  <c r="L69" i="1"/>
  <c r="M35" i="1"/>
  <c r="L35" i="1"/>
  <c r="M50" i="1"/>
  <c r="L50" i="1"/>
  <c r="M34" i="1"/>
  <c r="L34" i="1"/>
  <c r="M23" i="1"/>
  <c r="L23" i="1"/>
  <c r="M44" i="1"/>
  <c r="L44" i="1"/>
  <c r="M11" i="1"/>
  <c r="L11" i="1"/>
  <c r="M33" i="1"/>
  <c r="L33" i="1"/>
  <c r="M12" i="1"/>
  <c r="L12" i="1"/>
  <c r="M60" i="1"/>
  <c r="L60" i="1"/>
  <c r="M22" i="1"/>
  <c r="L22" i="1"/>
  <c r="M39" i="1"/>
  <c r="L39" i="1"/>
  <c r="M24" i="1"/>
  <c r="L24" i="1"/>
  <c r="M52" i="1"/>
  <c r="L52" i="1"/>
  <c r="M64" i="1"/>
  <c r="L64" i="1"/>
  <c r="M31" i="1"/>
  <c r="L31" i="1"/>
  <c r="M19" i="1"/>
  <c r="L19" i="1"/>
  <c r="M45" i="1"/>
  <c r="L45" i="1"/>
  <c r="M38" i="1"/>
  <c r="L38" i="1"/>
  <c r="M51" i="1"/>
  <c r="L51" i="1"/>
  <c r="M57" i="1"/>
  <c r="L57" i="1"/>
  <c r="M13" i="1"/>
  <c r="L13" i="1"/>
  <c r="M16" i="1"/>
  <c r="L16" i="1"/>
  <c r="M43" i="1"/>
  <c r="L43" i="1"/>
  <c r="M71" i="1"/>
  <c r="L71" i="1"/>
  <c r="M32" i="1"/>
  <c r="L32" i="1"/>
  <c r="M54" i="1"/>
  <c r="L54" i="1"/>
  <c r="M59" i="1"/>
  <c r="L59" i="1"/>
  <c r="M66" i="1"/>
  <c r="L66" i="1"/>
  <c r="M29" i="1"/>
  <c r="L29" i="1"/>
  <c r="M36" i="1"/>
  <c r="L36" i="1"/>
  <c r="M26" i="1"/>
  <c r="L26" i="1"/>
  <c r="M18" i="1"/>
  <c r="L18" i="1"/>
  <c r="M41" i="1"/>
  <c r="L41" i="1"/>
  <c r="M67" i="1"/>
  <c r="L67" i="1"/>
  <c r="M28" i="1"/>
  <c r="L28" i="1"/>
  <c r="M63" i="1"/>
  <c r="L63" i="1"/>
  <c r="M30" i="1"/>
  <c r="L30" i="1"/>
  <c r="M62" i="1"/>
  <c r="L62" i="1"/>
  <c r="M37" i="1"/>
  <c r="L37" i="1"/>
  <c r="M49" i="1"/>
  <c r="L49" i="1"/>
  <c r="M27" i="1"/>
  <c r="L27" i="1"/>
  <c r="M25" i="1"/>
  <c r="L25" i="1"/>
  <c r="M48" i="1"/>
  <c r="L48" i="1"/>
  <c r="M42" i="1"/>
  <c r="L42" i="1"/>
  <c r="M15" i="1"/>
  <c r="L15" i="1"/>
  <c r="M55" i="1"/>
  <c r="L55" i="1"/>
  <c r="M53" i="1"/>
  <c r="L53" i="1"/>
  <c r="M68" i="1"/>
  <c r="L68" i="1"/>
  <c r="M21" i="1"/>
  <c r="L21" i="1"/>
  <c r="M73" i="1" l="1"/>
</calcChain>
</file>

<file path=xl/sharedStrings.xml><?xml version="1.0" encoding="utf-8"?>
<sst xmlns="http://schemas.openxmlformats.org/spreadsheetml/2006/main" count="269" uniqueCount="119">
  <si>
    <t>Система одноразовая для переливания растворов</t>
  </si>
  <si>
    <t>шт</t>
  </si>
  <si>
    <t>Система одноразовая для переливания растворов светозащитная</t>
  </si>
  <si>
    <t xml:space="preserve"> Шприц 10мл. Medic-o-Planet</t>
  </si>
  <si>
    <t xml:space="preserve"> Шприц 5мл Medic-o-Planet</t>
  </si>
  <si>
    <t xml:space="preserve"> Шприц 2мл Medic-o-Planet</t>
  </si>
  <si>
    <t>Перчатки диагностические латексные б/пудры н/стерильные р.S M L</t>
  </si>
  <si>
    <t>пара</t>
  </si>
  <si>
    <t>Перчатки диагностические нитриловые  б/пудры н/стерильные р.S M L</t>
  </si>
  <si>
    <t xml:space="preserve">Простыня  нестерильная нетканая  80*200 в рулоне </t>
  </si>
  <si>
    <t>рулон</t>
  </si>
  <si>
    <t xml:space="preserve">Перчатки хирург.стер.латекс.неопудр.анатомич. текстур. манжета с валиком SFM р. 8,5 (пара) </t>
  </si>
  <si>
    <t xml:space="preserve">Перчатки MANUAL XN 709 смотр.нестер. нитрил. р.S M </t>
  </si>
  <si>
    <t>Лейкопластырь 2х500 тканевой</t>
  </si>
  <si>
    <t>Лейкопластырь  бактерицидный  2,5*7,2 см.</t>
  </si>
  <si>
    <t xml:space="preserve">пеленка впитывающие 60*90 см </t>
  </si>
  <si>
    <t>маска медицинская трехслойная</t>
  </si>
  <si>
    <t>стаканчик для приема лекарств</t>
  </si>
  <si>
    <t>марля  отрез,90см*5 м</t>
  </si>
  <si>
    <t>уп</t>
  </si>
  <si>
    <t>вата н/ст 250гр</t>
  </si>
  <si>
    <t>бинт стер 7*14</t>
  </si>
  <si>
    <t>бинт н/ст 5*10</t>
  </si>
  <si>
    <t>бинт стер 5*10</t>
  </si>
  <si>
    <t>салфетка стер 16*14 №10</t>
  </si>
  <si>
    <t>салфетка стер 45*29 №5</t>
  </si>
  <si>
    <t xml:space="preserve">Шапочка-берет Шарлотта </t>
  </si>
  <si>
    <t>тест полоски Сателлит-экспресс №50</t>
  </si>
  <si>
    <t>тест полоски Контур ТС №50</t>
  </si>
  <si>
    <t>тест полоски акку чек актив №50</t>
  </si>
  <si>
    <t>бахилы нестерильные п/эт 3,5г 36 мкм Мистр ООО</t>
  </si>
  <si>
    <t>пар</t>
  </si>
  <si>
    <t>Пластырь Transporeтм White 2,5см х9,1 м</t>
  </si>
  <si>
    <t>пакет для отходов кл А 700*400</t>
  </si>
  <si>
    <t>пакет для отходов кл Б 700*400</t>
  </si>
  <si>
    <t>Контейнер для отходов кл Б 1литр с крышкой</t>
  </si>
  <si>
    <t>Салфетка спиртовая 75х80</t>
  </si>
  <si>
    <t>ватные шарики стерильные №100</t>
  </si>
  <si>
    <t>вата хирург стерильная 50 гр</t>
  </si>
  <si>
    <t>губка гемостатическая 5*5</t>
  </si>
  <si>
    <t xml:space="preserve">Повязка Cosmopor E Steril пластырного типа стерильная  7,2х5см </t>
  </si>
  <si>
    <t xml:space="preserve">Повязка Cosmopor E Steril пластырного типа стерильная 10х8см </t>
  </si>
  <si>
    <t xml:space="preserve">Повязка Cosmopor E Steril пластырного типа стерильная 15х8см </t>
  </si>
  <si>
    <t xml:space="preserve">Повязка Cosmopor E Steril пластырного типа стерильная 35х10см </t>
  </si>
  <si>
    <t xml:space="preserve">Шпатель одноразовый дерев.стерил. полированный </t>
  </si>
  <si>
    <t>OMNIFIX elastic - Гипоаллергенный из неткан. матер. /белый/: 10 м х 15 см</t>
  </si>
  <si>
    <t>Игла-бабочка  G 18</t>
  </si>
  <si>
    <t>Бинт эластичный среднерастяжимый 8см х 5м</t>
  </si>
  <si>
    <t>Перчатки смотровые/процедурные нитриловые, неопудренные, антибактериальные размер 7,5</t>
  </si>
  <si>
    <t>Индикатор Стеритест Вл (1000) с журналом</t>
  </si>
  <si>
    <t>Индикатор Стеритест П-132/20 (1000) с журналом</t>
  </si>
  <si>
    <t>Масло массажное общеукрепляющее 250мл</t>
  </si>
  <si>
    <t>флак</t>
  </si>
  <si>
    <t>Мундштук картонный одноразовый 30х55х1,0мм</t>
  </si>
  <si>
    <t>Пакет для мед отходов кл В (красные) 1000*1200</t>
  </si>
  <si>
    <t>Пакет для мед отходов кл В (красный) 500*600</t>
  </si>
  <si>
    <t>Пакет для мед отходов кл В (красный) 700*800</t>
  </si>
  <si>
    <t xml:space="preserve">Подгузники д/взрослых Super Seni Classic Large </t>
  </si>
  <si>
    <t>Тест "ИммуноХром-Экспресс" (выявление антител к вирусу ВИЧ 1/2) набор реагентов</t>
  </si>
  <si>
    <t>Шприц 1мл инсулиновый 3-х компон.  с иглой</t>
  </si>
  <si>
    <t>Шт</t>
  </si>
  <si>
    <t xml:space="preserve">Шприц одноразовый стер. Medic-o-Planet с иглой 20 мл (трехкомпонентный) </t>
  </si>
  <si>
    <t>Электрод для ЭКГ 43х45мм</t>
  </si>
  <si>
    <t>Средство барьерное жидкое на основе синтетического полимера, стерильное (повязка пленочная в форме спрея) OpSite Spray</t>
  </si>
  <si>
    <t>Пантенол-спрей Виалайн бальзам косметический фл.130 г(Gelingchem GmbH &amp; Co.KG.)</t>
  </si>
  <si>
    <t xml:space="preserve">Повязка Hydrofilm Plus пластырного типа стерильная с впитыв. подушечкой 9х15см </t>
  </si>
  <si>
    <t>Катетер Фолея урологический 2-х ходовой (латекс с силик.покрытием)</t>
  </si>
  <si>
    <t>Катетер "Нелатона" Ch/Fr 14 длина 40см</t>
  </si>
  <si>
    <t>Утверждаю:</t>
  </si>
  <si>
    <t>Главный врач ГАМУ СО "ОСЦМР"Санаторий Руш"</t>
  </si>
  <si>
    <t>______________Н.П.Волкова</t>
  </si>
  <si>
    <t>кп 1</t>
  </si>
  <si>
    <t>кп 2</t>
  </si>
  <si>
    <t>кп 3</t>
  </si>
  <si>
    <t>средняя цена</t>
  </si>
  <si>
    <t>сумма по средней цене</t>
  </si>
  <si>
    <t>№п/п</t>
  </si>
  <si>
    <t>наименование</t>
  </si>
  <si>
    <t>количество</t>
  </si>
  <si>
    <t>Код по ОКВЭД  2</t>
  </si>
  <si>
    <t>Код по ОКДП  2</t>
  </si>
  <si>
    <t>Используемый метод определения НМЦД:</t>
  </si>
  <si>
    <t>Метод сопоставимых рыночных цен (анализа рынка)</t>
  </si>
  <si>
    <t>32.50.13.110</t>
  </si>
  <si>
    <t>21.20.24.133</t>
  </si>
  <si>
    <t>21.20.24.131</t>
  </si>
  <si>
    <t>13.20.44.120</t>
  </si>
  <si>
    <t>22.19.60.119</t>
  </si>
  <si>
    <t>32.50.13.190</t>
  </si>
  <si>
    <t>22.19.60.113  </t>
  </si>
  <si>
    <t>13.92.12.161</t>
  </si>
  <si>
    <t>21.20.24.110</t>
  </si>
  <si>
    <t>21.20.24.150</t>
  </si>
  <si>
    <t xml:space="preserve">32.50.13.190 </t>
  </si>
  <si>
    <t>14.19.32.120</t>
  </si>
  <si>
    <t>13.99.19.129</t>
  </si>
  <si>
    <t>21.20.24.160</t>
  </si>
  <si>
    <t>21.20.23.110</t>
  </si>
  <si>
    <t>13.95.10.190</t>
  </si>
  <si>
    <t>22.29.29.190</t>
  </si>
  <si>
    <t>21.20.23.199</t>
  </si>
  <si>
    <t>21.20.24.161</t>
  </si>
  <si>
    <t>20.59.52.192</t>
  </si>
  <si>
    <t>20.42.15.149</t>
  </si>
  <si>
    <t xml:space="preserve">21.20.23.199 </t>
  </si>
  <si>
    <t>17.22.12.120</t>
  </si>
  <si>
    <t>21.10.60.196</t>
  </si>
  <si>
    <t>26.60.12.140</t>
  </si>
  <si>
    <t>17.22.12.130</t>
  </si>
  <si>
    <t>32.50</t>
  </si>
  <si>
    <t>Среднеквадратичное отклонение</t>
  </si>
  <si>
    <t>Коэффициент вариации</t>
  </si>
  <si>
    <t>Обоснование выбора метода: метод сопоставимых рыночных цен является приоритетным по отношению ко всем остальным методам</t>
  </si>
  <si>
    <t>Обоснование начальной (максимальной) цены договора закупки расходных материалов</t>
  </si>
  <si>
    <t>для нужд ГАМУ СО «ОСЦМР «Санаторий Руш»  в 2022 году</t>
  </si>
  <si>
    <t>НМЦ договора</t>
  </si>
  <si>
    <t>Расчет составил:</t>
  </si>
  <si>
    <t>Заведующий аптекой-провизор</t>
  </si>
  <si>
    <t>А.А.Хотько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</si>
</sst>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Arial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0" borderId="0" xfId="0" applyFont="1"/>
    <xf numFmtId="49" fontId="5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4" fillId="0" borderId="0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shrinkToFi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topLeftCell="A54" workbookViewId="0">
      <selection activeCell="P70" sqref="P70"/>
    </sheetView>
  </sheetViews>
  <sheetFormatPr defaultRowHeight="15" x14ac:dyDescent="0.25"/>
  <cols>
    <col min="1" max="1" width="6.140625" style="1" customWidth="1"/>
    <col min="2" max="2" width="8.5703125" style="1" customWidth="1"/>
    <col min="3" max="3" width="13" style="1" customWidth="1"/>
    <col min="4" max="4" width="44" style="11" customWidth="1"/>
    <col min="5" max="5" width="9.140625" style="1"/>
    <col min="6" max="6" width="11" style="1" customWidth="1"/>
    <col min="7" max="12" width="9.140625" style="1"/>
    <col min="13" max="13" width="14.28515625" style="1" customWidth="1"/>
    <col min="14" max="16384" width="9.140625" style="1"/>
  </cols>
  <sheetData>
    <row r="1" spans="1:13" x14ac:dyDescent="0.25">
      <c r="M1" s="16" t="s">
        <v>68</v>
      </c>
    </row>
    <row r="2" spans="1:13" x14ac:dyDescent="0.25">
      <c r="M2" s="16" t="s">
        <v>69</v>
      </c>
    </row>
    <row r="3" spans="1:13" x14ac:dyDescent="0.25">
      <c r="M3" s="16" t="s">
        <v>70</v>
      </c>
    </row>
    <row r="5" spans="1:13" x14ac:dyDescent="0.25">
      <c r="B5" s="17" t="s">
        <v>113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3" x14ac:dyDescent="0.25">
      <c r="B6" s="17" t="s">
        <v>114</v>
      </c>
      <c r="C6" s="17"/>
      <c r="D6" s="17"/>
      <c r="E6" s="17"/>
      <c r="F6" s="17"/>
      <c r="G6" s="17"/>
      <c r="H6" s="17"/>
      <c r="I6" s="17"/>
      <c r="J6" s="17"/>
      <c r="K6" s="17"/>
      <c r="L6" s="17"/>
    </row>
    <row r="8" spans="1:13" x14ac:dyDescent="0.25">
      <c r="B8" s="1" t="s">
        <v>81</v>
      </c>
      <c r="E8" s="1" t="s">
        <v>82</v>
      </c>
    </row>
    <row r="9" spans="1:13" x14ac:dyDescent="0.25">
      <c r="B9" s="15" t="s">
        <v>112</v>
      </c>
    </row>
    <row r="10" spans="1:13" s="6" customFormat="1" ht="45" customHeight="1" x14ac:dyDescent="0.25">
      <c r="A10" s="3" t="s">
        <v>76</v>
      </c>
      <c r="B10" s="4" t="s">
        <v>79</v>
      </c>
      <c r="C10" s="4" t="s">
        <v>80</v>
      </c>
      <c r="D10" s="4" t="s">
        <v>77</v>
      </c>
      <c r="E10" s="3" t="s">
        <v>1</v>
      </c>
      <c r="F10" s="3" t="s">
        <v>78</v>
      </c>
      <c r="G10" s="4" t="s">
        <v>71</v>
      </c>
      <c r="H10" s="4" t="s">
        <v>72</v>
      </c>
      <c r="I10" s="4" t="s">
        <v>73</v>
      </c>
      <c r="J10" s="4" t="s">
        <v>74</v>
      </c>
      <c r="K10" s="13" t="s">
        <v>110</v>
      </c>
      <c r="L10" s="13" t="s">
        <v>111</v>
      </c>
      <c r="M10" s="5" t="s">
        <v>75</v>
      </c>
    </row>
    <row r="11" spans="1:13" ht="15" customHeight="1" x14ac:dyDescent="0.25">
      <c r="A11" s="7">
        <v>16</v>
      </c>
      <c r="B11" s="2" t="s">
        <v>109</v>
      </c>
      <c r="C11" s="3" t="s">
        <v>86</v>
      </c>
      <c r="D11" s="12" t="s">
        <v>18</v>
      </c>
      <c r="E11" s="7" t="s">
        <v>19</v>
      </c>
      <c r="F11" s="7">
        <v>400</v>
      </c>
      <c r="G11" s="7">
        <v>90.5</v>
      </c>
      <c r="H11" s="3">
        <v>93</v>
      </c>
      <c r="I11" s="3">
        <v>91</v>
      </c>
      <c r="J11" s="3">
        <f>(G11+H11+I11)/3</f>
        <v>91.5</v>
      </c>
      <c r="K11" s="14">
        <f>_xlfn.STDEV.S(G11:I11)</f>
        <v>1.3228756555322954</v>
      </c>
      <c r="L11" s="14">
        <f>K11/J11</f>
        <v>1.4457657437511425E-2</v>
      </c>
      <c r="M11" s="8">
        <f>J11*F11</f>
        <v>36600</v>
      </c>
    </row>
    <row r="12" spans="1:13" ht="30" x14ac:dyDescent="0.25">
      <c r="A12" s="7">
        <v>8</v>
      </c>
      <c r="B12" s="2" t="s">
        <v>109</v>
      </c>
      <c r="C12" s="3" t="s">
        <v>90</v>
      </c>
      <c r="D12" s="12" t="s">
        <v>9</v>
      </c>
      <c r="E12" s="7" t="s">
        <v>10</v>
      </c>
      <c r="F12" s="7">
        <v>100</v>
      </c>
      <c r="G12" s="7">
        <v>1764</v>
      </c>
      <c r="H12" s="3">
        <v>1770</v>
      </c>
      <c r="I12" s="3">
        <v>1765</v>
      </c>
      <c r="J12" s="3">
        <f>(G12+H12+I12)/3</f>
        <v>1766.3333333333333</v>
      </c>
      <c r="K12" s="14">
        <f>_xlfn.STDEV.S(G12:I12)</f>
        <v>3.2145502536643185</v>
      </c>
      <c r="L12" s="14">
        <f>K12/J12</f>
        <v>1.8199001247391877E-3</v>
      </c>
      <c r="M12" s="8">
        <f>J12*F12</f>
        <v>176633.33333333331</v>
      </c>
    </row>
    <row r="13" spans="1:13" ht="30" x14ac:dyDescent="0.25">
      <c r="A13" s="7">
        <v>27</v>
      </c>
      <c r="B13" s="2" t="s">
        <v>109</v>
      </c>
      <c r="C13" s="3" t="s">
        <v>98</v>
      </c>
      <c r="D13" s="12" t="s">
        <v>30</v>
      </c>
      <c r="E13" s="7" t="s">
        <v>31</v>
      </c>
      <c r="F13" s="7">
        <v>80000</v>
      </c>
      <c r="G13" s="7">
        <v>1.88</v>
      </c>
      <c r="H13" s="3">
        <v>2.6</v>
      </c>
      <c r="I13" s="3">
        <v>2</v>
      </c>
      <c r="J13" s="3">
        <f>(G13+H13+I13)/3</f>
        <v>2.16</v>
      </c>
      <c r="K13" s="14">
        <f>_xlfn.STDEV.S(G13:I13)</f>
        <v>0.3857460304397165</v>
      </c>
      <c r="L13" s="14">
        <f>K13/J13</f>
        <v>0.17858612520357245</v>
      </c>
      <c r="M13" s="8">
        <f>J13*F13</f>
        <v>172800</v>
      </c>
    </row>
    <row r="14" spans="1:13" ht="15.75" x14ac:dyDescent="0.25">
      <c r="A14" s="7">
        <v>33</v>
      </c>
      <c r="B14" s="2" t="s">
        <v>109</v>
      </c>
      <c r="C14" s="3" t="s">
        <v>95</v>
      </c>
      <c r="D14" s="12" t="s">
        <v>37</v>
      </c>
      <c r="E14" s="7" t="s">
        <v>19</v>
      </c>
      <c r="F14" s="7">
        <v>200</v>
      </c>
      <c r="G14" s="7">
        <v>105</v>
      </c>
      <c r="H14" s="3">
        <v>113</v>
      </c>
      <c r="I14" s="3">
        <v>110</v>
      </c>
      <c r="J14" s="3">
        <f>(G14+H14+I14)/3</f>
        <v>109.33333333333333</v>
      </c>
      <c r="K14" s="14">
        <f>_xlfn.STDEV.S(G14:I14)</f>
        <v>4.0414518843273806</v>
      </c>
      <c r="L14" s="14">
        <f>K14/J14</f>
        <v>3.6964498942018725E-2</v>
      </c>
      <c r="M14" s="8">
        <f>J14*F14</f>
        <v>21866.666666666664</v>
      </c>
    </row>
    <row r="15" spans="1:13" ht="15.75" x14ac:dyDescent="0.25">
      <c r="A15" s="7">
        <v>14</v>
      </c>
      <c r="B15" s="2" t="s">
        <v>109</v>
      </c>
      <c r="C15" s="3" t="s">
        <v>94</v>
      </c>
      <c r="D15" s="12" t="s">
        <v>16</v>
      </c>
      <c r="E15" s="7" t="s">
        <v>1</v>
      </c>
      <c r="F15" s="7">
        <v>90000</v>
      </c>
      <c r="G15" s="7">
        <v>3.08</v>
      </c>
      <c r="H15" s="3">
        <v>3.5</v>
      </c>
      <c r="I15" s="3">
        <v>3.2</v>
      </c>
      <c r="J15" s="3">
        <f>(G15+H15+I15)/3</f>
        <v>3.2600000000000002</v>
      </c>
      <c r="K15" s="14">
        <f>_xlfn.STDEV.S(G15:I15)</f>
        <v>0.21633307652783929</v>
      </c>
      <c r="L15" s="14">
        <f>K15/J15</f>
        <v>6.6359839425717562E-2</v>
      </c>
      <c r="M15" s="8">
        <f>J15*F15</f>
        <v>293400</v>
      </c>
    </row>
    <row r="16" spans="1:13" ht="15.75" x14ac:dyDescent="0.25">
      <c r="A16" s="7">
        <v>23</v>
      </c>
      <c r="B16" s="2" t="s">
        <v>109</v>
      </c>
      <c r="C16" s="3" t="s">
        <v>94</v>
      </c>
      <c r="D16" s="12" t="s">
        <v>26</v>
      </c>
      <c r="E16" s="7" t="s">
        <v>1</v>
      </c>
      <c r="F16" s="7">
        <v>10000</v>
      </c>
      <c r="G16" s="7">
        <v>2.4</v>
      </c>
      <c r="H16" s="3">
        <v>2.8</v>
      </c>
      <c r="I16" s="3">
        <v>2.6</v>
      </c>
      <c r="J16" s="3">
        <f>(G16+H16+I16)/3</f>
        <v>2.5999999999999996</v>
      </c>
      <c r="K16" s="14">
        <f>_xlfn.STDEV.S(G16:I16)</f>
        <v>0.19999999999999996</v>
      </c>
      <c r="L16" s="14">
        <f>K16/J16</f>
        <v>7.6923076923076913E-2</v>
      </c>
      <c r="M16" s="8">
        <f>J16*F16</f>
        <v>25999.999999999996</v>
      </c>
    </row>
    <row r="17" spans="1:13" ht="30" x14ac:dyDescent="0.25">
      <c r="A17" s="7">
        <v>52</v>
      </c>
      <c r="B17" s="2" t="s">
        <v>109</v>
      </c>
      <c r="C17" s="3" t="s">
        <v>105</v>
      </c>
      <c r="D17" s="12" t="s">
        <v>57</v>
      </c>
      <c r="E17" s="7" t="s">
        <v>1</v>
      </c>
      <c r="F17" s="7">
        <v>60</v>
      </c>
      <c r="G17" s="7">
        <v>41.73</v>
      </c>
      <c r="H17" s="3">
        <v>48</v>
      </c>
      <c r="I17" s="3">
        <v>45</v>
      </c>
      <c r="J17" s="3">
        <f>(G17+H17+I17)/3</f>
        <v>44.91</v>
      </c>
      <c r="K17" s="14">
        <f>_xlfn.STDEV.S(G17:I17)</f>
        <v>3.1359687498442979</v>
      </c>
      <c r="L17" s="14">
        <f>K17/J17</f>
        <v>6.9827850141266939E-2</v>
      </c>
      <c r="M17" s="8">
        <f>J17*F17</f>
        <v>2694.6</v>
      </c>
    </row>
    <row r="18" spans="1:13" ht="15.75" x14ac:dyDescent="0.25">
      <c r="A18" s="7">
        <v>13</v>
      </c>
      <c r="B18" s="2" t="s">
        <v>109</v>
      </c>
      <c r="C18" s="7" t="s">
        <v>108</v>
      </c>
      <c r="D18" s="12" t="s">
        <v>15</v>
      </c>
      <c r="E18" s="7" t="s">
        <v>1</v>
      </c>
      <c r="F18" s="7">
        <v>1200</v>
      </c>
      <c r="G18" s="7">
        <v>19.579999999999998</v>
      </c>
      <c r="H18" s="3">
        <v>22</v>
      </c>
      <c r="I18" s="3">
        <v>20</v>
      </c>
      <c r="J18" s="3">
        <f>(G18+H18+I18)/3</f>
        <v>20.526666666666667</v>
      </c>
      <c r="K18" s="14">
        <f>_xlfn.STDEV.S(G18:I18)</f>
        <v>1.2931099463438271</v>
      </c>
      <c r="L18" s="14">
        <f>K18/J18</f>
        <v>6.2996587187909736E-2</v>
      </c>
      <c r="M18" s="8">
        <f>J18*F18</f>
        <v>24632</v>
      </c>
    </row>
    <row r="19" spans="1:13" ht="15.75" x14ac:dyDescent="0.25">
      <c r="A19" s="7">
        <v>47</v>
      </c>
      <c r="B19" s="2" t="s">
        <v>109</v>
      </c>
      <c r="C19" s="7" t="s">
        <v>103</v>
      </c>
      <c r="D19" s="12" t="s">
        <v>51</v>
      </c>
      <c r="E19" s="7" t="s">
        <v>52</v>
      </c>
      <c r="F19" s="7">
        <v>100</v>
      </c>
      <c r="G19" s="7">
        <v>300</v>
      </c>
      <c r="H19" s="3">
        <v>305</v>
      </c>
      <c r="I19" s="3">
        <v>303</v>
      </c>
      <c r="J19" s="3">
        <f>(G19+H19+I19)/3</f>
        <v>302.66666666666669</v>
      </c>
      <c r="K19" s="14">
        <f>_xlfn.STDEV.S(G19:I19)</f>
        <v>2.5166114784235831</v>
      </c>
      <c r="L19" s="14">
        <f>K19/J19</f>
        <v>8.314795633558093E-3</v>
      </c>
      <c r="M19" s="8">
        <f>J19*F19</f>
        <v>30266.666666666668</v>
      </c>
    </row>
    <row r="20" spans="1:13" ht="15.75" x14ac:dyDescent="0.25">
      <c r="A20" s="7">
        <v>45</v>
      </c>
      <c r="B20" s="2" t="s">
        <v>109</v>
      </c>
      <c r="C20" s="3" t="s">
        <v>102</v>
      </c>
      <c r="D20" s="12" t="s">
        <v>49</v>
      </c>
      <c r="E20" s="7" t="s">
        <v>19</v>
      </c>
      <c r="F20" s="7">
        <v>4</v>
      </c>
      <c r="G20" s="7">
        <v>1560</v>
      </c>
      <c r="H20" s="3">
        <v>1566</v>
      </c>
      <c r="I20" s="3">
        <v>1563</v>
      </c>
      <c r="J20" s="3">
        <f>(G20+H20+I20)/3</f>
        <v>1563</v>
      </c>
      <c r="K20" s="14">
        <f>_xlfn.STDEV.S(G20:I20)</f>
        <v>3</v>
      </c>
      <c r="L20" s="14">
        <f>K20/J20</f>
        <v>1.9193857965451055E-3</v>
      </c>
      <c r="M20" s="8">
        <f>J20*F20</f>
        <v>6252</v>
      </c>
    </row>
    <row r="21" spans="1:13" ht="30" x14ac:dyDescent="0.25">
      <c r="A21" s="7">
        <v>46</v>
      </c>
      <c r="B21" s="2" t="s">
        <v>109</v>
      </c>
      <c r="C21" s="3" t="s">
        <v>102</v>
      </c>
      <c r="D21" s="12" t="s">
        <v>50</v>
      </c>
      <c r="E21" s="7" t="s">
        <v>19</v>
      </c>
      <c r="F21" s="7">
        <v>6</v>
      </c>
      <c r="G21" s="7">
        <v>1110</v>
      </c>
      <c r="H21" s="3">
        <v>1115</v>
      </c>
      <c r="I21" s="3">
        <v>1113</v>
      </c>
      <c r="J21" s="3">
        <f>(G21+H21+I21)/3</f>
        <v>1112.6666666666667</v>
      </c>
      <c r="K21" s="14">
        <f>_xlfn.STDEV.S(G21:I21)</f>
        <v>2.5166114784235836</v>
      </c>
      <c r="L21" s="14">
        <f>K21/J21</f>
        <v>2.2617838332147245E-3</v>
      </c>
      <c r="M21" s="8">
        <f>J21*F21</f>
        <v>6676</v>
      </c>
    </row>
    <row r="22" spans="1:13" ht="30" x14ac:dyDescent="0.25">
      <c r="A22" s="7">
        <v>53</v>
      </c>
      <c r="B22" s="2" t="s">
        <v>109</v>
      </c>
      <c r="C22" s="3" t="s">
        <v>106</v>
      </c>
      <c r="D22" s="12" t="s">
        <v>58</v>
      </c>
      <c r="E22" s="7" t="s">
        <v>19</v>
      </c>
      <c r="F22" s="7">
        <v>10</v>
      </c>
      <c r="G22" s="7">
        <v>260</v>
      </c>
      <c r="H22" s="3">
        <v>266</v>
      </c>
      <c r="I22" s="3">
        <v>263</v>
      </c>
      <c r="J22" s="3">
        <f>(G22+H22+I22)/3</f>
        <v>263</v>
      </c>
      <c r="K22" s="14">
        <f>_xlfn.STDEV.S(G22:I22)</f>
        <v>3</v>
      </c>
      <c r="L22" s="14">
        <f>K22/J22</f>
        <v>1.1406844106463879E-2</v>
      </c>
      <c r="M22" s="8">
        <f>J22*F22</f>
        <v>2630</v>
      </c>
    </row>
    <row r="23" spans="1:13" ht="15.75" x14ac:dyDescent="0.25">
      <c r="A23" s="7">
        <v>24</v>
      </c>
      <c r="B23" s="2" t="s">
        <v>109</v>
      </c>
      <c r="C23" s="3" t="s">
        <v>97</v>
      </c>
      <c r="D23" s="12" t="s">
        <v>27</v>
      </c>
      <c r="E23" s="7" t="s">
        <v>19</v>
      </c>
      <c r="F23" s="7">
        <v>50</v>
      </c>
      <c r="G23" s="7">
        <v>610</v>
      </c>
      <c r="H23" s="3">
        <v>615</v>
      </c>
      <c r="I23" s="3">
        <v>613</v>
      </c>
      <c r="J23" s="3">
        <f>(G23+H23+I23)/3</f>
        <v>612.66666666666663</v>
      </c>
      <c r="K23" s="14">
        <f>_xlfn.STDEV.S(G23:I23)</f>
        <v>2.5166114784235831</v>
      </c>
      <c r="L23" s="14">
        <f>K23/J23</f>
        <v>4.1076357101581884E-3</v>
      </c>
      <c r="M23" s="8">
        <f>J23*F23</f>
        <v>30633.333333333332</v>
      </c>
    </row>
    <row r="24" spans="1:13" ht="15.75" x14ac:dyDescent="0.25">
      <c r="A24" s="7">
        <v>25</v>
      </c>
      <c r="B24" s="2" t="s">
        <v>109</v>
      </c>
      <c r="C24" s="3" t="s">
        <v>97</v>
      </c>
      <c r="D24" s="12" t="s">
        <v>28</v>
      </c>
      <c r="E24" s="7" t="s">
        <v>19</v>
      </c>
      <c r="F24" s="7">
        <v>30</v>
      </c>
      <c r="G24" s="7">
        <v>1137</v>
      </c>
      <c r="H24" s="3">
        <v>1145</v>
      </c>
      <c r="I24" s="3">
        <v>1140</v>
      </c>
      <c r="J24" s="3">
        <f>(G24+H24+I24)/3</f>
        <v>1140.6666666666667</v>
      </c>
      <c r="K24" s="14">
        <f>_xlfn.STDEV.S(G24:I24)</f>
        <v>4.0414518843273806</v>
      </c>
      <c r="L24" s="14">
        <f>K24/J24</f>
        <v>3.5430612662133666E-3</v>
      </c>
      <c r="M24" s="8">
        <f>J24*F24</f>
        <v>34220</v>
      </c>
    </row>
    <row r="25" spans="1:13" ht="15.75" x14ac:dyDescent="0.25">
      <c r="A25" s="7">
        <v>26</v>
      </c>
      <c r="B25" s="2" t="s">
        <v>109</v>
      </c>
      <c r="C25" s="3" t="s">
        <v>97</v>
      </c>
      <c r="D25" s="12" t="s">
        <v>29</v>
      </c>
      <c r="E25" s="7" t="s">
        <v>19</v>
      </c>
      <c r="F25" s="7">
        <v>10</v>
      </c>
      <c r="G25" s="9">
        <v>1300</v>
      </c>
      <c r="H25" s="3">
        <v>1312</v>
      </c>
      <c r="I25" s="3">
        <v>1310</v>
      </c>
      <c r="J25" s="3">
        <f>(G25+H25+I25)/3</f>
        <v>1307.3333333333333</v>
      </c>
      <c r="K25" s="14">
        <f>_xlfn.STDEV.S(G25:I25)</f>
        <v>6.429100507328636</v>
      </c>
      <c r="L25" s="14">
        <f>K25/J25</f>
        <v>4.9177209388031381E-3</v>
      </c>
      <c r="M25" s="8">
        <f>J25*F25</f>
        <v>13073.333333333332</v>
      </c>
    </row>
    <row r="26" spans="1:13" ht="15.75" x14ac:dyDescent="0.25">
      <c r="A26" s="7">
        <v>29</v>
      </c>
      <c r="B26" s="2" t="s">
        <v>109</v>
      </c>
      <c r="C26" s="7" t="s">
        <v>100</v>
      </c>
      <c r="D26" s="12" t="s">
        <v>33</v>
      </c>
      <c r="E26" s="7" t="s">
        <v>1</v>
      </c>
      <c r="F26" s="7">
        <v>4000</v>
      </c>
      <c r="G26" s="7">
        <v>4.8499999999999996</v>
      </c>
      <c r="H26" s="3">
        <v>5.5</v>
      </c>
      <c r="I26" s="3">
        <v>5.0999999999999996</v>
      </c>
      <c r="J26" s="3">
        <f>(G26+H26+I26)/3</f>
        <v>5.1499999999999995</v>
      </c>
      <c r="K26" s="14">
        <f>_xlfn.STDEV.S(G26:I26)</f>
        <v>0.3278719262151002</v>
      </c>
      <c r="L26" s="14">
        <f>K26/J26</f>
        <v>6.3664451692252474E-2</v>
      </c>
      <c r="M26" s="8">
        <f>J26*F26</f>
        <v>20599.999999999996</v>
      </c>
    </row>
    <row r="27" spans="1:13" ht="15.75" x14ac:dyDescent="0.25">
      <c r="A27" s="7">
        <v>30</v>
      </c>
      <c r="B27" s="2" t="s">
        <v>109</v>
      </c>
      <c r="C27" s="7" t="s">
        <v>100</v>
      </c>
      <c r="D27" s="12" t="s">
        <v>34</v>
      </c>
      <c r="E27" s="7" t="s">
        <v>1</v>
      </c>
      <c r="F27" s="7">
        <v>4000</v>
      </c>
      <c r="G27" s="7">
        <v>5.04</v>
      </c>
      <c r="H27" s="3">
        <v>5.6</v>
      </c>
      <c r="I27" s="3">
        <v>5.2</v>
      </c>
      <c r="J27" s="3">
        <f>(G27+H27+I27)/3</f>
        <v>5.28</v>
      </c>
      <c r="K27" s="14">
        <f>_xlfn.STDEV.S(G27:I27)</f>
        <v>0.2884441020371189</v>
      </c>
      <c r="L27" s="14">
        <f>K27/J27</f>
        <v>5.4629564779757361E-2</v>
      </c>
      <c r="M27" s="8">
        <f>J27*F27</f>
        <v>21120</v>
      </c>
    </row>
    <row r="28" spans="1:13" ht="45" x14ac:dyDescent="0.25">
      <c r="A28" s="7">
        <v>58</v>
      </c>
      <c r="B28" s="2" t="s">
        <v>109</v>
      </c>
      <c r="C28" s="3" t="s">
        <v>100</v>
      </c>
      <c r="D28" s="12" t="s">
        <v>64</v>
      </c>
      <c r="E28" s="7" t="s">
        <v>19</v>
      </c>
      <c r="F28" s="7">
        <v>50</v>
      </c>
      <c r="G28" s="7">
        <v>475</v>
      </c>
      <c r="H28" s="3">
        <v>490</v>
      </c>
      <c r="I28" s="3">
        <v>480</v>
      </c>
      <c r="J28" s="3">
        <f>(G28+H28+I28)/3</f>
        <v>481.66666666666669</v>
      </c>
      <c r="K28" s="14">
        <f>_xlfn.STDEV.S(G28:I28)</f>
        <v>7.6376261582597333</v>
      </c>
      <c r="L28" s="14">
        <f>K28/J28</f>
        <v>1.5856663304345466E-2</v>
      </c>
      <c r="M28" s="8">
        <f>J28*F28</f>
        <v>24083.333333333336</v>
      </c>
    </row>
    <row r="29" spans="1:13" ht="30" x14ac:dyDescent="0.25">
      <c r="A29" s="7">
        <v>49</v>
      </c>
      <c r="B29" s="2" t="s">
        <v>109</v>
      </c>
      <c r="C29" s="3" t="s">
        <v>104</v>
      </c>
      <c r="D29" s="12" t="s">
        <v>54</v>
      </c>
      <c r="E29" s="7" t="s">
        <v>1</v>
      </c>
      <c r="F29" s="7">
        <v>2000</v>
      </c>
      <c r="G29" s="7">
        <v>28.4</v>
      </c>
      <c r="H29" s="3">
        <v>31</v>
      </c>
      <c r="I29" s="3">
        <v>30</v>
      </c>
      <c r="J29" s="3">
        <f>(G29+H29+I29)/3</f>
        <v>29.8</v>
      </c>
      <c r="K29" s="14">
        <f>_xlfn.STDEV.S(G29:I29)</f>
        <v>1.3114877048604008</v>
      </c>
      <c r="L29" s="14">
        <f>K29/J29</f>
        <v>4.4009654525516806E-2</v>
      </c>
      <c r="M29" s="8">
        <f>J29*F29</f>
        <v>59600</v>
      </c>
    </row>
    <row r="30" spans="1:13" ht="30" x14ac:dyDescent="0.25">
      <c r="A30" s="7">
        <v>50</v>
      </c>
      <c r="B30" s="2" t="s">
        <v>109</v>
      </c>
      <c r="C30" s="3" t="s">
        <v>104</v>
      </c>
      <c r="D30" s="12" t="s">
        <v>55</v>
      </c>
      <c r="E30" s="7" t="s">
        <v>1</v>
      </c>
      <c r="F30" s="7">
        <v>2000</v>
      </c>
      <c r="G30" s="7">
        <v>4.3499999999999996</v>
      </c>
      <c r="H30" s="3">
        <v>5</v>
      </c>
      <c r="I30" s="3">
        <v>4.8</v>
      </c>
      <c r="J30" s="3">
        <f>(G30+H30+I30)/3</f>
        <v>4.7166666666666659</v>
      </c>
      <c r="K30" s="14">
        <f>_xlfn.STDEV.S(G30:I30)</f>
        <v>0.33291640592396982</v>
      </c>
      <c r="L30" s="14">
        <f>K30/J30</f>
        <v>7.0582983588120818E-2</v>
      </c>
      <c r="M30" s="8">
        <f>J30*F30</f>
        <v>9433.3333333333321</v>
      </c>
    </row>
    <row r="31" spans="1:13" ht="30" x14ac:dyDescent="0.25">
      <c r="A31" s="7">
        <v>51</v>
      </c>
      <c r="B31" s="2" t="s">
        <v>109</v>
      </c>
      <c r="C31" s="3" t="s">
        <v>104</v>
      </c>
      <c r="D31" s="12" t="s">
        <v>56</v>
      </c>
      <c r="E31" s="7" t="s">
        <v>1</v>
      </c>
      <c r="F31" s="7">
        <v>2000</v>
      </c>
      <c r="G31" s="7">
        <v>7.92</v>
      </c>
      <c r="H31" s="3">
        <v>8.9</v>
      </c>
      <c r="I31" s="3">
        <v>8.1999999999999993</v>
      </c>
      <c r="J31" s="3">
        <f>(G31+H31+I31)/3</f>
        <v>8.34</v>
      </c>
      <c r="K31" s="14">
        <f>_xlfn.STDEV.S(G31:I31)</f>
        <v>0.50477717856495885</v>
      </c>
      <c r="L31" s="14">
        <f>K31/J31</f>
        <v>6.0524841554551422E-2</v>
      </c>
      <c r="M31" s="8">
        <f>J31*F31</f>
        <v>16680</v>
      </c>
    </row>
    <row r="32" spans="1:13" ht="15.75" x14ac:dyDescent="0.25">
      <c r="A32" s="7">
        <v>11</v>
      </c>
      <c r="B32" s="2" t="s">
        <v>109</v>
      </c>
      <c r="C32" s="3" t="s">
        <v>91</v>
      </c>
      <c r="D32" s="12" t="s">
        <v>13</v>
      </c>
      <c r="E32" s="7" t="s">
        <v>1</v>
      </c>
      <c r="F32" s="7">
        <v>200</v>
      </c>
      <c r="G32" s="7">
        <v>40</v>
      </c>
      <c r="H32" s="3">
        <v>45</v>
      </c>
      <c r="I32" s="3">
        <v>42</v>
      </c>
      <c r="J32" s="3">
        <f>(G32+H32+I32)/3</f>
        <v>42.333333333333336</v>
      </c>
      <c r="K32" s="14">
        <f>_xlfn.STDEV.S(G32:I32)</f>
        <v>2.5166114784235831</v>
      </c>
      <c r="L32" s="14">
        <f>K32/J32</f>
        <v>5.9447515238352351E-2</v>
      </c>
      <c r="M32" s="8">
        <f>J32*F32</f>
        <v>8466.6666666666679</v>
      </c>
    </row>
    <row r="33" spans="1:13" ht="15.75" x14ac:dyDescent="0.25">
      <c r="A33" s="7">
        <v>12</v>
      </c>
      <c r="B33" s="2" t="s">
        <v>109</v>
      </c>
      <c r="C33" s="3" t="s">
        <v>91</v>
      </c>
      <c r="D33" s="12" t="s">
        <v>14</v>
      </c>
      <c r="E33" s="7" t="s">
        <v>1</v>
      </c>
      <c r="F33" s="7">
        <v>3000</v>
      </c>
      <c r="G33" s="7">
        <v>1.4</v>
      </c>
      <c r="H33" s="3">
        <v>1.8</v>
      </c>
      <c r="I33" s="3">
        <v>1.6</v>
      </c>
      <c r="J33" s="3">
        <f>(G33+H33+I33)/3</f>
        <v>1.6000000000000003</v>
      </c>
      <c r="K33" s="14">
        <f>_xlfn.STDEV.S(G33:I33)</f>
        <v>0.19999999999999787</v>
      </c>
      <c r="L33" s="14">
        <f>K33/J33</f>
        <v>0.12499999999999865</v>
      </c>
      <c r="M33" s="8">
        <f>J33*F33</f>
        <v>4800.0000000000009</v>
      </c>
    </row>
    <row r="34" spans="1:13" ht="15.75" x14ac:dyDescent="0.25">
      <c r="A34" s="7">
        <v>28</v>
      </c>
      <c r="B34" s="2" t="s">
        <v>109</v>
      </c>
      <c r="C34" s="3" t="s">
        <v>91</v>
      </c>
      <c r="D34" s="12" t="s">
        <v>32</v>
      </c>
      <c r="E34" s="7" t="s">
        <v>1</v>
      </c>
      <c r="F34" s="7">
        <v>204</v>
      </c>
      <c r="G34" s="7">
        <v>105</v>
      </c>
      <c r="H34" s="3">
        <v>113</v>
      </c>
      <c r="I34" s="3">
        <v>110</v>
      </c>
      <c r="J34" s="3">
        <f>(G34+H34+I34)/3</f>
        <v>109.33333333333333</v>
      </c>
      <c r="K34" s="14">
        <f>_xlfn.STDEV.S(G34:I34)</f>
        <v>4.0414518843273806</v>
      </c>
      <c r="L34" s="14">
        <f>K34/J34</f>
        <v>3.6964498942018725E-2</v>
      </c>
      <c r="M34" s="8">
        <f>J34*F34</f>
        <v>22304</v>
      </c>
    </row>
    <row r="35" spans="1:13" ht="30" x14ac:dyDescent="0.25">
      <c r="A35" s="7">
        <v>36</v>
      </c>
      <c r="B35" s="2" t="s">
        <v>109</v>
      </c>
      <c r="C35" s="3" t="s">
        <v>91</v>
      </c>
      <c r="D35" s="12" t="s">
        <v>40</v>
      </c>
      <c r="E35" s="7" t="s">
        <v>1</v>
      </c>
      <c r="F35" s="7">
        <v>600</v>
      </c>
      <c r="G35" s="7">
        <v>7.63</v>
      </c>
      <c r="H35" s="3">
        <v>10</v>
      </c>
      <c r="I35" s="3">
        <v>8</v>
      </c>
      <c r="J35" s="3">
        <f>(G35+H35+I35)/3</f>
        <v>8.543333333333333</v>
      </c>
      <c r="K35" s="14">
        <f>_xlfn.STDEV.S(G35:I35)</f>
        <v>1.2750032679696708</v>
      </c>
      <c r="L35" s="14">
        <f>K35/J35</f>
        <v>0.14923955536125683</v>
      </c>
      <c r="M35" s="8">
        <f>J35*F35</f>
        <v>5126</v>
      </c>
    </row>
    <row r="36" spans="1:13" ht="30" x14ac:dyDescent="0.25">
      <c r="A36" s="7">
        <v>37</v>
      </c>
      <c r="B36" s="2" t="s">
        <v>109</v>
      </c>
      <c r="C36" s="3" t="s">
        <v>91</v>
      </c>
      <c r="D36" s="12" t="s">
        <v>41</v>
      </c>
      <c r="E36" s="7" t="s">
        <v>1</v>
      </c>
      <c r="F36" s="7">
        <v>500</v>
      </c>
      <c r="G36" s="7">
        <v>16.899999999999999</v>
      </c>
      <c r="H36" s="3">
        <v>18</v>
      </c>
      <c r="I36" s="3">
        <v>17</v>
      </c>
      <c r="J36" s="3">
        <f>(G36+H36+I36)/3</f>
        <v>17.3</v>
      </c>
      <c r="K36" s="14">
        <f>_xlfn.STDEV.S(G36:I36)</f>
        <v>0.60827625302982247</v>
      </c>
      <c r="L36" s="14">
        <f>K36/J36</f>
        <v>3.5160477053746961E-2</v>
      </c>
      <c r="M36" s="8">
        <f>J36*F36</f>
        <v>8650</v>
      </c>
    </row>
    <row r="37" spans="1:13" ht="30" x14ac:dyDescent="0.25">
      <c r="A37" s="7">
        <v>38</v>
      </c>
      <c r="B37" s="2" t="s">
        <v>109</v>
      </c>
      <c r="C37" s="3" t="s">
        <v>91</v>
      </c>
      <c r="D37" s="12" t="s">
        <v>42</v>
      </c>
      <c r="E37" s="7" t="s">
        <v>1</v>
      </c>
      <c r="F37" s="7">
        <v>500</v>
      </c>
      <c r="G37" s="7">
        <v>19</v>
      </c>
      <c r="H37" s="3">
        <v>22</v>
      </c>
      <c r="I37" s="3">
        <v>21</v>
      </c>
      <c r="J37" s="3">
        <f>(G37+H37+I37)/3</f>
        <v>20.666666666666668</v>
      </c>
      <c r="K37" s="14">
        <f>_xlfn.STDEV.S(G37:I37)</f>
        <v>1.5275252316519468</v>
      </c>
      <c r="L37" s="14">
        <f>K37/J37</f>
        <v>7.3912511208965165E-2</v>
      </c>
      <c r="M37" s="8">
        <f>J37*F37</f>
        <v>10333.333333333334</v>
      </c>
    </row>
    <row r="38" spans="1:13" ht="30" x14ac:dyDescent="0.25">
      <c r="A38" s="7">
        <v>39</v>
      </c>
      <c r="B38" s="2" t="s">
        <v>109</v>
      </c>
      <c r="C38" s="3" t="s">
        <v>91</v>
      </c>
      <c r="D38" s="12" t="s">
        <v>43</v>
      </c>
      <c r="E38" s="7" t="s">
        <v>1</v>
      </c>
      <c r="F38" s="7">
        <v>300</v>
      </c>
      <c r="G38" s="7">
        <v>47.5</v>
      </c>
      <c r="H38" s="3">
        <v>53</v>
      </c>
      <c r="I38" s="3">
        <v>50</v>
      </c>
      <c r="J38" s="3">
        <f>(G38+H38+I38)/3</f>
        <v>50.166666666666664</v>
      </c>
      <c r="K38" s="14">
        <f>_xlfn.STDEV.S(G38:I38)</f>
        <v>2.753785273643051</v>
      </c>
      <c r="L38" s="14">
        <f>K38/J38</f>
        <v>5.4892729707170455E-2</v>
      </c>
      <c r="M38" s="8">
        <f>J38*F38</f>
        <v>15050</v>
      </c>
    </row>
    <row r="39" spans="1:13" ht="30" x14ac:dyDescent="0.25">
      <c r="A39" s="7">
        <v>41</v>
      </c>
      <c r="B39" s="2" t="s">
        <v>109</v>
      </c>
      <c r="C39" s="3" t="s">
        <v>91</v>
      </c>
      <c r="D39" s="12" t="s">
        <v>45</v>
      </c>
      <c r="E39" s="7" t="s">
        <v>1</v>
      </c>
      <c r="F39" s="7">
        <v>10</v>
      </c>
      <c r="G39" s="7">
        <v>680</v>
      </c>
      <c r="H39" s="3">
        <v>686</v>
      </c>
      <c r="I39" s="3">
        <v>685</v>
      </c>
      <c r="J39" s="3">
        <f>(G39+H39+I39)/3</f>
        <v>683.66666666666663</v>
      </c>
      <c r="K39" s="14">
        <f>_xlfn.STDEV.S(G39:I39)</f>
        <v>3.214550253664318</v>
      </c>
      <c r="L39" s="14">
        <f>K39/J39</f>
        <v>4.701926260844932E-3</v>
      </c>
      <c r="M39" s="8">
        <f>J39*F39</f>
        <v>6836.6666666666661</v>
      </c>
    </row>
    <row r="40" spans="1:13" ht="60" x14ac:dyDescent="0.25">
      <c r="A40" s="7">
        <v>57</v>
      </c>
      <c r="B40" s="2" t="s">
        <v>109</v>
      </c>
      <c r="C40" s="3" t="s">
        <v>91</v>
      </c>
      <c r="D40" s="12" t="s">
        <v>63</v>
      </c>
      <c r="E40" s="7" t="s">
        <v>19</v>
      </c>
      <c r="F40" s="7">
        <v>100</v>
      </c>
      <c r="G40" s="7">
        <v>580</v>
      </c>
      <c r="H40" s="3">
        <v>590</v>
      </c>
      <c r="I40" s="3">
        <v>583</v>
      </c>
      <c r="J40" s="3">
        <f>(G40+H40+I40)/3</f>
        <v>584.33333333333337</v>
      </c>
      <c r="K40" s="14">
        <f>_xlfn.STDEV.S(G40:I40)</f>
        <v>5.1316014394468841</v>
      </c>
      <c r="L40" s="14">
        <f>K40/J40</f>
        <v>8.7819762226700807E-3</v>
      </c>
      <c r="M40" s="8">
        <f>J40*F40</f>
        <v>58433.333333333336</v>
      </c>
    </row>
    <row r="41" spans="1:13" ht="30" x14ac:dyDescent="0.25">
      <c r="A41" s="7">
        <v>59</v>
      </c>
      <c r="B41" s="2" t="s">
        <v>109</v>
      </c>
      <c r="C41" s="3" t="s">
        <v>91</v>
      </c>
      <c r="D41" s="12" t="s">
        <v>65</v>
      </c>
      <c r="E41" s="7" t="s">
        <v>1</v>
      </c>
      <c r="F41" s="7">
        <v>100</v>
      </c>
      <c r="G41" s="7">
        <v>16.7</v>
      </c>
      <c r="H41" s="3">
        <v>22</v>
      </c>
      <c r="I41" s="3">
        <v>20</v>
      </c>
      <c r="J41" s="3">
        <f>(G41+H41+I41)/3</f>
        <v>19.566666666666666</v>
      </c>
      <c r="K41" s="14">
        <f>_xlfn.STDEV.S(G41:I41)</f>
        <v>2.6764404221527487</v>
      </c>
      <c r="L41" s="14">
        <f>K41/J41</f>
        <v>0.13678571152399058</v>
      </c>
      <c r="M41" s="8">
        <f>J41*F41</f>
        <v>1956.6666666666667</v>
      </c>
    </row>
    <row r="42" spans="1:13" ht="15.75" x14ac:dyDescent="0.25">
      <c r="A42" s="7">
        <v>18</v>
      </c>
      <c r="B42" s="2" t="s">
        <v>109</v>
      </c>
      <c r="C42" s="3" t="s">
        <v>85</v>
      </c>
      <c r="D42" s="12" t="s">
        <v>21</v>
      </c>
      <c r="E42" s="7" t="s">
        <v>1</v>
      </c>
      <c r="F42" s="7">
        <v>50</v>
      </c>
      <c r="G42" s="7">
        <v>22</v>
      </c>
      <c r="H42" s="3">
        <v>25</v>
      </c>
      <c r="I42" s="3">
        <v>23</v>
      </c>
      <c r="J42" s="3">
        <f>(G42+H42+I42)/3</f>
        <v>23.333333333333332</v>
      </c>
      <c r="K42" s="14">
        <f>_xlfn.STDEV.S(G42:I42)</f>
        <v>1.5275252316519468</v>
      </c>
      <c r="L42" s="14">
        <f>K42/J42</f>
        <v>6.5465367070797725E-2</v>
      </c>
      <c r="M42" s="8">
        <f>J42*F42</f>
        <v>1166.6666666666665</v>
      </c>
    </row>
    <row r="43" spans="1:13" ht="15.75" x14ac:dyDescent="0.25">
      <c r="A43" s="7">
        <v>19</v>
      </c>
      <c r="B43" s="2" t="s">
        <v>109</v>
      </c>
      <c r="C43" s="3" t="s">
        <v>85</v>
      </c>
      <c r="D43" s="12" t="s">
        <v>22</v>
      </c>
      <c r="E43" s="7" t="s">
        <v>1</v>
      </c>
      <c r="F43" s="7">
        <v>4000</v>
      </c>
      <c r="G43" s="7">
        <v>11.5</v>
      </c>
      <c r="H43" s="3">
        <v>14</v>
      </c>
      <c r="I43" s="3">
        <v>12</v>
      </c>
      <c r="J43" s="3">
        <f>(G43+H43+I43)/3</f>
        <v>12.5</v>
      </c>
      <c r="K43" s="14">
        <f>_xlfn.STDEV.S(G43:I43)</f>
        <v>1.3228756555322954</v>
      </c>
      <c r="L43" s="14">
        <f>K43/J43</f>
        <v>0.10583005244258363</v>
      </c>
      <c r="M43" s="8">
        <f>J43*F43</f>
        <v>50000</v>
      </c>
    </row>
    <row r="44" spans="1:13" ht="15.75" x14ac:dyDescent="0.25">
      <c r="A44" s="7">
        <v>20</v>
      </c>
      <c r="B44" s="2" t="s">
        <v>109</v>
      </c>
      <c r="C44" s="3" t="s">
        <v>85</v>
      </c>
      <c r="D44" s="12" t="s">
        <v>23</v>
      </c>
      <c r="E44" s="7" t="s">
        <v>1</v>
      </c>
      <c r="F44" s="7">
        <v>50</v>
      </c>
      <c r="G44" s="7">
        <v>12.21</v>
      </c>
      <c r="H44" s="3">
        <v>16.5</v>
      </c>
      <c r="I44" s="3">
        <v>15</v>
      </c>
      <c r="J44" s="3">
        <f>(G44+H44+I44)/3</f>
        <v>14.57</v>
      </c>
      <c r="K44" s="14">
        <f>_xlfn.STDEV.S(G44:I44)</f>
        <v>2.1770852073357227</v>
      </c>
      <c r="L44" s="14">
        <f>K44/J44</f>
        <v>0.14942245760711892</v>
      </c>
      <c r="M44" s="8">
        <f>J44*F44</f>
        <v>728.5</v>
      </c>
    </row>
    <row r="45" spans="1:13" ht="15.75" x14ac:dyDescent="0.25">
      <c r="A45" s="7">
        <v>43</v>
      </c>
      <c r="B45" s="2" t="s">
        <v>109</v>
      </c>
      <c r="C45" s="3" t="s">
        <v>84</v>
      </c>
      <c r="D45" s="12" t="s">
        <v>47</v>
      </c>
      <c r="E45" s="7" t="s">
        <v>1</v>
      </c>
      <c r="F45" s="7">
        <v>10</v>
      </c>
      <c r="G45" s="7">
        <v>162</v>
      </c>
      <c r="H45" s="3">
        <v>167</v>
      </c>
      <c r="I45" s="3">
        <v>166</v>
      </c>
      <c r="J45" s="3">
        <f>(G45+H45+I45)/3</f>
        <v>165</v>
      </c>
      <c r="K45" s="14">
        <f>_xlfn.STDEV.S(G45:I45)</f>
        <v>2.6457513110645907</v>
      </c>
      <c r="L45" s="14">
        <f>K45/J45</f>
        <v>1.6034856430694491E-2</v>
      </c>
      <c r="M45" s="8">
        <f>J45*F45</f>
        <v>1650</v>
      </c>
    </row>
    <row r="46" spans="1:13" ht="15.75" x14ac:dyDescent="0.25">
      <c r="A46" s="7">
        <v>17</v>
      </c>
      <c r="B46" s="2" t="s">
        <v>109</v>
      </c>
      <c r="C46" s="3" t="s">
        <v>92</v>
      </c>
      <c r="D46" s="12" t="s">
        <v>20</v>
      </c>
      <c r="E46" s="7" t="s">
        <v>19</v>
      </c>
      <c r="F46" s="7">
        <v>200</v>
      </c>
      <c r="G46" s="7">
        <v>61</v>
      </c>
      <c r="H46" s="3">
        <v>66</v>
      </c>
      <c r="I46" s="3">
        <v>62</v>
      </c>
      <c r="J46" s="3">
        <f>(G46+H46+I46)/3</f>
        <v>63</v>
      </c>
      <c r="K46" s="14">
        <f>_xlfn.STDEV.S(G46:I46)</f>
        <v>2.6457513110645907</v>
      </c>
      <c r="L46" s="14">
        <f>K46/J46</f>
        <v>4.1996052556580808E-2</v>
      </c>
      <c r="M46" s="8">
        <f>J46*F46</f>
        <v>12600</v>
      </c>
    </row>
    <row r="47" spans="1:13" ht="15.75" x14ac:dyDescent="0.25">
      <c r="A47" s="7">
        <v>21</v>
      </c>
      <c r="B47" s="2" t="s">
        <v>109</v>
      </c>
      <c r="C47" s="3" t="s">
        <v>92</v>
      </c>
      <c r="D47" s="12" t="s">
        <v>24</v>
      </c>
      <c r="E47" s="7" t="s">
        <v>19</v>
      </c>
      <c r="F47" s="7">
        <v>400</v>
      </c>
      <c r="G47" s="7">
        <v>21</v>
      </c>
      <c r="H47" s="3">
        <v>23</v>
      </c>
      <c r="I47" s="3">
        <v>22</v>
      </c>
      <c r="J47" s="3">
        <f>(G47+H47+I47)/3</f>
        <v>22</v>
      </c>
      <c r="K47" s="14">
        <f>_xlfn.STDEV.S(G47:I47)</f>
        <v>1</v>
      </c>
      <c r="L47" s="14">
        <f>K47/J47</f>
        <v>4.5454545454545456E-2</v>
      </c>
      <c r="M47" s="8">
        <f>J47*F47</f>
        <v>8800</v>
      </c>
    </row>
    <row r="48" spans="1:13" ht="15.75" x14ac:dyDescent="0.25">
      <c r="A48" s="7">
        <v>22</v>
      </c>
      <c r="B48" s="2" t="s">
        <v>109</v>
      </c>
      <c r="C48" s="3" t="s">
        <v>92</v>
      </c>
      <c r="D48" s="12" t="s">
        <v>25</v>
      </c>
      <c r="E48" s="7" t="s">
        <v>19</v>
      </c>
      <c r="F48" s="7">
        <v>400</v>
      </c>
      <c r="G48" s="7">
        <v>31.1</v>
      </c>
      <c r="H48" s="3">
        <v>33.200000000000003</v>
      </c>
      <c r="I48" s="3">
        <v>32</v>
      </c>
      <c r="J48" s="3">
        <f>(G48+H48+I48)/3</f>
        <v>32.1</v>
      </c>
      <c r="K48" s="14">
        <f>_xlfn.STDEV.S(G48:I48)</f>
        <v>1.0535653752852747</v>
      </c>
      <c r="L48" s="14">
        <f>K48/J48</f>
        <v>3.2821351254992984E-2</v>
      </c>
      <c r="M48" s="8">
        <f>J48*F48</f>
        <v>12840</v>
      </c>
    </row>
    <row r="49" spans="1:13" ht="15.75" x14ac:dyDescent="0.25">
      <c r="A49" s="7">
        <v>34</v>
      </c>
      <c r="B49" s="2" t="s">
        <v>109</v>
      </c>
      <c r="C49" s="3" t="s">
        <v>92</v>
      </c>
      <c r="D49" s="12" t="s">
        <v>38</v>
      </c>
      <c r="E49" s="7" t="s">
        <v>19</v>
      </c>
      <c r="F49" s="7">
        <v>50</v>
      </c>
      <c r="G49" s="7">
        <v>22.14</v>
      </c>
      <c r="H49" s="3">
        <v>25</v>
      </c>
      <c r="I49" s="3">
        <v>23</v>
      </c>
      <c r="J49" s="3">
        <f>(G49+H49+I49)/3</f>
        <v>23.38</v>
      </c>
      <c r="K49" s="14">
        <f>_xlfn.STDEV.S(G49:I49)</f>
        <v>1.4673786150820105</v>
      </c>
      <c r="L49" s="14">
        <f>K49/J49</f>
        <v>6.2762130670744681E-2</v>
      </c>
      <c r="M49" s="8">
        <f>J49*F49</f>
        <v>1169</v>
      </c>
    </row>
    <row r="50" spans="1:13" ht="15.75" x14ac:dyDescent="0.25">
      <c r="A50" s="7">
        <v>32</v>
      </c>
      <c r="B50" s="2" t="s">
        <v>109</v>
      </c>
      <c r="C50" s="3" t="s">
        <v>96</v>
      </c>
      <c r="D50" s="12" t="s">
        <v>36</v>
      </c>
      <c r="E50" s="7" t="s">
        <v>1</v>
      </c>
      <c r="F50" s="10">
        <v>100000</v>
      </c>
      <c r="G50" s="7">
        <v>1.75</v>
      </c>
      <c r="H50" s="3">
        <v>2.2999999999999998</v>
      </c>
      <c r="I50" s="3">
        <v>2</v>
      </c>
      <c r="J50" s="3">
        <f>(G50+H50+I50)/3</f>
        <v>2.0166666666666666</v>
      </c>
      <c r="K50" s="14">
        <f>_xlfn.STDEV.S(G50:I50)</f>
        <v>0.27537852736430407</v>
      </c>
      <c r="L50" s="14">
        <f>K50/J50</f>
        <v>0.13655133588312598</v>
      </c>
      <c r="M50" s="8">
        <f>J50*F50</f>
        <v>201666.66666666666</v>
      </c>
    </row>
    <row r="51" spans="1:13" ht="15.75" x14ac:dyDescent="0.25">
      <c r="A51" s="7">
        <v>35</v>
      </c>
      <c r="B51" s="2" t="s">
        <v>109</v>
      </c>
      <c r="C51" s="3" t="s">
        <v>101</v>
      </c>
      <c r="D51" s="12" t="s">
        <v>39</v>
      </c>
      <c r="E51" s="7" t="s">
        <v>1</v>
      </c>
      <c r="F51" s="7">
        <v>120</v>
      </c>
      <c r="G51" s="7">
        <v>75</v>
      </c>
      <c r="H51" s="3">
        <v>78</v>
      </c>
      <c r="I51" s="3">
        <v>76</v>
      </c>
      <c r="J51" s="3">
        <f>(G51+H51+I51)/3</f>
        <v>76.333333333333329</v>
      </c>
      <c r="K51" s="14">
        <f>_xlfn.STDEV.S(G51:I51)</f>
        <v>1.5275252316519468</v>
      </c>
      <c r="L51" s="14">
        <f>K51/J51</f>
        <v>2.0011247576226378E-2</v>
      </c>
      <c r="M51" s="8">
        <f>J51*F51</f>
        <v>9160</v>
      </c>
    </row>
    <row r="52" spans="1:13" ht="45" x14ac:dyDescent="0.25">
      <c r="A52" s="7">
        <v>9</v>
      </c>
      <c r="B52" s="2" t="s">
        <v>109</v>
      </c>
      <c r="C52" s="3" t="s">
        <v>89</v>
      </c>
      <c r="D52" s="12" t="s">
        <v>11</v>
      </c>
      <c r="E52" s="7" t="s">
        <v>7</v>
      </c>
      <c r="F52" s="7">
        <v>200</v>
      </c>
      <c r="G52" s="7">
        <v>40.5</v>
      </c>
      <c r="H52" s="3">
        <v>45</v>
      </c>
      <c r="I52" s="3">
        <v>42</v>
      </c>
      <c r="J52" s="3">
        <f>(G52+H52+I52)/3</f>
        <v>42.5</v>
      </c>
      <c r="K52" s="14">
        <f>_xlfn.STDEV.S(G52:I52)</f>
        <v>2.2912878474779199</v>
      </c>
      <c r="L52" s="14">
        <f>K52/J52</f>
        <v>5.3912655234774585E-2</v>
      </c>
      <c r="M52" s="8">
        <f>J52*F52</f>
        <v>8500</v>
      </c>
    </row>
    <row r="53" spans="1:13" ht="30" x14ac:dyDescent="0.25">
      <c r="A53" s="7">
        <v>6</v>
      </c>
      <c r="B53" s="2" t="s">
        <v>109</v>
      </c>
      <c r="C53" s="3" t="s">
        <v>87</v>
      </c>
      <c r="D53" s="12" t="s">
        <v>6</v>
      </c>
      <c r="E53" s="7" t="s">
        <v>7</v>
      </c>
      <c r="F53" s="7">
        <v>10000</v>
      </c>
      <c r="G53" s="7">
        <v>15.95</v>
      </c>
      <c r="H53" s="3">
        <v>18</v>
      </c>
      <c r="I53" s="3">
        <v>17</v>
      </c>
      <c r="J53" s="3">
        <f>(G53+H53+I53)/3</f>
        <v>16.983333333333334</v>
      </c>
      <c r="K53" s="14">
        <f>_xlfn.STDEV.S(G53:I53)</f>
        <v>1.0251016209787858</v>
      </c>
      <c r="L53" s="14">
        <f>K53/J53</f>
        <v>6.0359271107681196E-2</v>
      </c>
      <c r="M53" s="8">
        <f>J53*F53</f>
        <v>169833.33333333334</v>
      </c>
    </row>
    <row r="54" spans="1:13" ht="30" x14ac:dyDescent="0.25">
      <c r="A54" s="7">
        <v>7</v>
      </c>
      <c r="B54" s="2" t="s">
        <v>109</v>
      </c>
      <c r="C54" s="3" t="s">
        <v>87</v>
      </c>
      <c r="D54" s="12" t="s">
        <v>8</v>
      </c>
      <c r="E54" s="7" t="s">
        <v>7</v>
      </c>
      <c r="F54" s="7">
        <v>50000</v>
      </c>
      <c r="G54" s="7">
        <v>16</v>
      </c>
      <c r="H54" s="3">
        <v>19.3</v>
      </c>
      <c r="I54" s="3">
        <v>18</v>
      </c>
      <c r="J54" s="3">
        <f>(G54+H54+I54)/3</f>
        <v>17.766666666666666</v>
      </c>
      <c r="K54" s="14">
        <f>_xlfn.STDEV.S(G54:I54)</f>
        <v>1.662327685305558</v>
      </c>
      <c r="L54" s="14">
        <f>K54/J54</f>
        <v>9.3564410054721839E-2</v>
      </c>
      <c r="M54" s="8">
        <f>J54*F54</f>
        <v>888333.33333333326</v>
      </c>
    </row>
    <row r="55" spans="1:13" ht="30" x14ac:dyDescent="0.25">
      <c r="A55" s="7">
        <v>10</v>
      </c>
      <c r="B55" s="2" t="s">
        <v>109</v>
      </c>
      <c r="C55" s="3" t="s">
        <v>87</v>
      </c>
      <c r="D55" s="12" t="s">
        <v>12</v>
      </c>
      <c r="E55" s="7" t="s">
        <v>7</v>
      </c>
      <c r="F55" s="7">
        <v>2000</v>
      </c>
      <c r="G55" s="7">
        <v>46.2</v>
      </c>
      <c r="H55" s="3">
        <v>50</v>
      </c>
      <c r="I55" s="3">
        <v>48</v>
      </c>
      <c r="J55" s="3">
        <f>(G55+H55+I55)/3</f>
        <v>48.066666666666663</v>
      </c>
      <c r="K55" s="14">
        <f>_xlfn.STDEV.S(G55:I55)</f>
        <v>1.9008769905844325</v>
      </c>
      <c r="L55" s="14">
        <f>K55/J55</f>
        <v>3.9546678028802344E-2</v>
      </c>
      <c r="M55" s="8">
        <f>J55*F55</f>
        <v>96133.333333333328</v>
      </c>
    </row>
    <row r="56" spans="1:13" ht="45" x14ac:dyDescent="0.25">
      <c r="A56" s="7">
        <v>44</v>
      </c>
      <c r="B56" s="2" t="s">
        <v>109</v>
      </c>
      <c r="C56" s="3" t="s">
        <v>87</v>
      </c>
      <c r="D56" s="12" t="s">
        <v>48</v>
      </c>
      <c r="E56" s="7" t="s">
        <v>7</v>
      </c>
      <c r="F56" s="7">
        <v>3000</v>
      </c>
      <c r="G56" s="7">
        <v>35.1</v>
      </c>
      <c r="H56" s="3">
        <v>42</v>
      </c>
      <c r="I56" s="3">
        <v>40</v>
      </c>
      <c r="J56" s="3">
        <f>(G56+H56+I56)/3</f>
        <v>39.033333333333331</v>
      </c>
      <c r="K56" s="14">
        <f>_xlfn.STDEV.S(G56:I56)</f>
        <v>3.5501173689518111</v>
      </c>
      <c r="L56" s="14">
        <f>K56/J56</f>
        <v>9.0950914661446919E-2</v>
      </c>
      <c r="M56" s="8">
        <f>J56*F56</f>
        <v>117100</v>
      </c>
    </row>
    <row r="57" spans="1:13" ht="15.75" x14ac:dyDescent="0.25">
      <c r="A57" s="7">
        <v>31</v>
      </c>
      <c r="B57" s="2" t="s">
        <v>109</v>
      </c>
      <c r="C57" s="3" t="s">
        <v>99</v>
      </c>
      <c r="D57" s="12" t="s">
        <v>35</v>
      </c>
      <c r="E57" s="7" t="s">
        <v>1</v>
      </c>
      <c r="F57" s="7">
        <v>200</v>
      </c>
      <c r="G57" s="7">
        <v>50</v>
      </c>
      <c r="H57" s="3">
        <v>55</v>
      </c>
      <c r="I57" s="3">
        <v>51</v>
      </c>
      <c r="J57" s="3">
        <f>(G57+H57+I57)/3</f>
        <v>52</v>
      </c>
      <c r="K57" s="14">
        <f>_xlfn.STDEV.S(G57:I57)</f>
        <v>2.6457513110645907</v>
      </c>
      <c r="L57" s="14">
        <f>K57/J57</f>
        <v>5.0879832905088282E-2</v>
      </c>
      <c r="M57" s="8">
        <f>J57*F57</f>
        <v>10400</v>
      </c>
    </row>
    <row r="58" spans="1:13" ht="15.75" x14ac:dyDescent="0.25">
      <c r="A58" s="7">
        <v>56</v>
      </c>
      <c r="B58" s="2" t="s">
        <v>109</v>
      </c>
      <c r="C58" s="3" t="s">
        <v>107</v>
      </c>
      <c r="D58" s="12" t="s">
        <v>62</v>
      </c>
      <c r="E58" s="7" t="s">
        <v>1</v>
      </c>
      <c r="F58" s="7">
        <v>2000</v>
      </c>
      <c r="G58" s="7">
        <v>9.8000000000000007</v>
      </c>
      <c r="H58" s="3">
        <v>11</v>
      </c>
      <c r="I58" s="3">
        <v>10</v>
      </c>
      <c r="J58" s="3">
        <f>(G58+H58+I58)/3</f>
        <v>10.266666666666667</v>
      </c>
      <c r="K58" s="14">
        <f>_xlfn.STDEV.S(G58:I58)</f>
        <v>0.64291005073286345</v>
      </c>
      <c r="L58" s="14">
        <f>K58/J58</f>
        <v>6.2621108837616568E-2</v>
      </c>
      <c r="M58" s="8">
        <f>J58*F58</f>
        <v>20533.333333333336</v>
      </c>
    </row>
    <row r="59" spans="1:13" ht="15.75" x14ac:dyDescent="0.25">
      <c r="A59" s="7">
        <v>3</v>
      </c>
      <c r="B59" s="2" t="s">
        <v>109</v>
      </c>
      <c r="C59" s="3" t="s">
        <v>83</v>
      </c>
      <c r="D59" s="12" t="s">
        <v>3</v>
      </c>
      <c r="E59" s="7" t="s">
        <v>1</v>
      </c>
      <c r="F59" s="7">
        <v>5000</v>
      </c>
      <c r="G59" s="7">
        <v>6</v>
      </c>
      <c r="H59" s="3">
        <v>6.5</v>
      </c>
      <c r="I59" s="3">
        <v>6.2</v>
      </c>
      <c r="J59" s="3">
        <f>(G59+H59+I59)/3</f>
        <v>6.2333333333333334</v>
      </c>
      <c r="K59" s="14">
        <f>_xlfn.STDEV.S(G59:I59)</f>
        <v>0.25166114784235832</v>
      </c>
      <c r="L59" s="14">
        <f>K59/J59</f>
        <v>4.0373446177918444E-2</v>
      </c>
      <c r="M59" s="8">
        <f>J59*F59</f>
        <v>31166.666666666668</v>
      </c>
    </row>
    <row r="60" spans="1:13" ht="15.75" x14ac:dyDescent="0.25">
      <c r="A60" s="7">
        <v>4</v>
      </c>
      <c r="B60" s="2" t="s">
        <v>109</v>
      </c>
      <c r="C60" s="3" t="s">
        <v>83</v>
      </c>
      <c r="D60" s="12" t="s">
        <v>4</v>
      </c>
      <c r="E60" s="7" t="s">
        <v>1</v>
      </c>
      <c r="F60" s="7">
        <v>16000</v>
      </c>
      <c r="G60" s="7">
        <v>4.34</v>
      </c>
      <c r="H60" s="3">
        <v>4.8</v>
      </c>
      <c r="I60" s="3">
        <v>4.5</v>
      </c>
      <c r="J60" s="3">
        <f>(G60+H60+I60)/3</f>
        <v>4.5466666666666669</v>
      </c>
      <c r="K60" s="14">
        <f>_xlfn.STDEV.S(G60:I60)</f>
        <v>0.23352373184182654</v>
      </c>
      <c r="L60" s="14">
        <f>K60/J60</f>
        <v>5.1361524598642197E-2</v>
      </c>
      <c r="M60" s="8">
        <f>J60*F60</f>
        <v>72746.666666666672</v>
      </c>
    </row>
    <row r="61" spans="1:13" ht="15.75" x14ac:dyDescent="0.25">
      <c r="A61" s="7">
        <v>5</v>
      </c>
      <c r="B61" s="2" t="s">
        <v>109</v>
      </c>
      <c r="C61" s="3" t="s">
        <v>83</v>
      </c>
      <c r="D61" s="12" t="s">
        <v>5</v>
      </c>
      <c r="E61" s="7" t="s">
        <v>1</v>
      </c>
      <c r="F61" s="7">
        <v>8000</v>
      </c>
      <c r="G61" s="7">
        <v>3.93</v>
      </c>
      <c r="H61" s="3">
        <v>4.5</v>
      </c>
      <c r="I61" s="3">
        <v>4.0999999999999996</v>
      </c>
      <c r="J61" s="3">
        <f>(G61+H61+I61)/3</f>
        <v>4.1766666666666667</v>
      </c>
      <c r="K61" s="14">
        <f>_xlfn.STDEV.S(G61:I61)</f>
        <v>0.29263173671584791</v>
      </c>
      <c r="L61" s="14">
        <f>K61/J61</f>
        <v>7.0063464497010675E-2</v>
      </c>
      <c r="M61" s="8">
        <f>J61*F61</f>
        <v>33413.333333333336</v>
      </c>
    </row>
    <row r="62" spans="1:13" ht="15.75" x14ac:dyDescent="0.25">
      <c r="A62" s="7">
        <v>42</v>
      </c>
      <c r="B62" s="2" t="s">
        <v>109</v>
      </c>
      <c r="C62" s="3" t="s">
        <v>83</v>
      </c>
      <c r="D62" s="12" t="s">
        <v>46</v>
      </c>
      <c r="E62" s="7" t="s">
        <v>1</v>
      </c>
      <c r="F62" s="7">
        <v>10</v>
      </c>
      <c r="G62" s="7">
        <v>7.2</v>
      </c>
      <c r="H62" s="3">
        <v>8</v>
      </c>
      <c r="I62" s="3">
        <v>7.8</v>
      </c>
      <c r="J62" s="3">
        <f>(G62+H62+I62)/3</f>
        <v>7.666666666666667</v>
      </c>
      <c r="K62" s="14">
        <f>_xlfn.STDEV.S(G62:I62)</f>
        <v>0.41633319989322642</v>
      </c>
      <c r="L62" s="14">
        <f>K62/J62</f>
        <v>5.4304330420855619E-2</v>
      </c>
      <c r="M62" s="8">
        <f>J62*F62</f>
        <v>76.666666666666671</v>
      </c>
    </row>
    <row r="63" spans="1:13" ht="15.75" x14ac:dyDescent="0.25">
      <c r="A63" s="7">
        <v>54</v>
      </c>
      <c r="B63" s="2" t="s">
        <v>109</v>
      </c>
      <c r="C63" s="3" t="s">
        <v>83</v>
      </c>
      <c r="D63" s="12" t="s">
        <v>59</v>
      </c>
      <c r="E63" s="7" t="s">
        <v>60</v>
      </c>
      <c r="F63" s="7">
        <v>3000</v>
      </c>
      <c r="G63" s="7">
        <v>4.32</v>
      </c>
      <c r="H63" s="3">
        <v>5</v>
      </c>
      <c r="I63" s="3">
        <v>4.8</v>
      </c>
      <c r="J63" s="3">
        <f>(G63+H63+I63)/3</f>
        <v>4.706666666666667</v>
      </c>
      <c r="K63" s="14">
        <f>_xlfn.STDEV.S(G63:I63)</f>
        <v>0.34947579792216399</v>
      </c>
      <c r="L63" s="14">
        <f>K63/J63</f>
        <v>7.4251231853150981E-2</v>
      </c>
      <c r="M63" s="8">
        <f>J63*F63</f>
        <v>14120.000000000002</v>
      </c>
    </row>
    <row r="64" spans="1:13" ht="30" x14ac:dyDescent="0.25">
      <c r="A64" s="7">
        <v>55</v>
      </c>
      <c r="B64" s="2" t="s">
        <v>109</v>
      </c>
      <c r="C64" s="3" t="s">
        <v>83</v>
      </c>
      <c r="D64" s="12" t="s">
        <v>61</v>
      </c>
      <c r="E64" s="7" t="s">
        <v>1</v>
      </c>
      <c r="F64" s="7">
        <v>200</v>
      </c>
      <c r="G64" s="7">
        <v>8.06</v>
      </c>
      <c r="H64" s="3">
        <v>9</v>
      </c>
      <c r="I64" s="3">
        <v>8.1999999999999993</v>
      </c>
      <c r="J64" s="3">
        <f>(G64+H64+I64)/3</f>
        <v>8.42</v>
      </c>
      <c r="K64" s="14">
        <f>_xlfn.STDEV.S(G64:I64)</f>
        <v>0.50714889332423863</v>
      </c>
      <c r="L64" s="14">
        <f>K64/J64</f>
        <v>6.0231460014755184E-2</v>
      </c>
      <c r="M64" s="8">
        <f>J64*F64</f>
        <v>1684</v>
      </c>
    </row>
    <row r="65" spans="1:13" ht="30" x14ac:dyDescent="0.25">
      <c r="A65" s="7">
        <v>60</v>
      </c>
      <c r="B65" s="2" t="s">
        <v>109</v>
      </c>
      <c r="C65" s="3" t="s">
        <v>83</v>
      </c>
      <c r="D65" s="12" t="s">
        <v>66</v>
      </c>
      <c r="E65" s="7" t="s">
        <v>1</v>
      </c>
      <c r="F65" s="7">
        <v>10</v>
      </c>
      <c r="G65" s="7">
        <v>45</v>
      </c>
      <c r="H65" s="3">
        <v>50</v>
      </c>
      <c r="I65" s="3">
        <v>48</v>
      </c>
      <c r="J65" s="3">
        <f>(G65+H65+I65)/3</f>
        <v>47.666666666666664</v>
      </c>
      <c r="K65" s="14">
        <f>_xlfn.STDEV.S(G65:I65)</f>
        <v>2.5166114784235831</v>
      </c>
      <c r="L65" s="14">
        <f>K65/J65</f>
        <v>5.2796045001893353E-2</v>
      </c>
      <c r="M65" s="8">
        <f>J65*F65</f>
        <v>476.66666666666663</v>
      </c>
    </row>
    <row r="66" spans="1:13" ht="15.75" x14ac:dyDescent="0.25">
      <c r="A66" s="7">
        <v>61</v>
      </c>
      <c r="B66" s="2" t="s">
        <v>109</v>
      </c>
      <c r="C66" s="3" t="s">
        <v>83</v>
      </c>
      <c r="D66" s="12" t="s">
        <v>67</v>
      </c>
      <c r="E66" s="7" t="s">
        <v>1</v>
      </c>
      <c r="F66" s="7">
        <v>10</v>
      </c>
      <c r="G66" s="7">
        <v>13.7</v>
      </c>
      <c r="H66" s="3">
        <v>20</v>
      </c>
      <c r="I66" s="3">
        <v>15</v>
      </c>
      <c r="J66" s="3">
        <f>(G66+H66+I66)/3</f>
        <v>16.233333333333334</v>
      </c>
      <c r="K66" s="14">
        <f>_xlfn.STDEV.S(G66:I66)</f>
        <v>3.3261589458913829</v>
      </c>
      <c r="L66" s="14">
        <f>K66/J66</f>
        <v>0.20489685498304205</v>
      </c>
      <c r="M66" s="8">
        <f>J66*F66</f>
        <v>162.33333333333334</v>
      </c>
    </row>
    <row r="67" spans="1:13" ht="30" x14ac:dyDescent="0.25">
      <c r="A67" s="7">
        <v>1</v>
      </c>
      <c r="B67" s="2" t="s">
        <v>109</v>
      </c>
      <c r="C67" s="3" t="s">
        <v>88</v>
      </c>
      <c r="D67" s="12" t="s">
        <v>0</v>
      </c>
      <c r="E67" s="7" t="s">
        <v>1</v>
      </c>
      <c r="F67" s="7">
        <v>4000</v>
      </c>
      <c r="G67" s="7">
        <v>18.2</v>
      </c>
      <c r="H67" s="3">
        <v>20</v>
      </c>
      <c r="I67" s="3">
        <v>18.600000000000001</v>
      </c>
      <c r="J67" s="3">
        <f>(G67+H67+I67)/3</f>
        <v>18.933333333333334</v>
      </c>
      <c r="K67" s="14">
        <f>_xlfn.STDEV.S(G67:I67)</f>
        <v>0.94516312525052171</v>
      </c>
      <c r="L67" s="14">
        <f>K67/J67</f>
        <v>4.9920587601259947E-2</v>
      </c>
      <c r="M67" s="8">
        <f>J67*F67</f>
        <v>75733.333333333328</v>
      </c>
    </row>
    <row r="68" spans="1:13" ht="30" x14ac:dyDescent="0.25">
      <c r="A68" s="7">
        <v>2</v>
      </c>
      <c r="B68" s="2" t="s">
        <v>109</v>
      </c>
      <c r="C68" s="3" t="s">
        <v>88</v>
      </c>
      <c r="D68" s="12" t="s">
        <v>2</v>
      </c>
      <c r="E68" s="7" t="s">
        <v>1</v>
      </c>
      <c r="F68" s="7">
        <v>1000</v>
      </c>
      <c r="G68" s="7">
        <v>25.98</v>
      </c>
      <c r="H68" s="3">
        <v>28</v>
      </c>
      <c r="I68" s="3">
        <v>26</v>
      </c>
      <c r="J68" s="3">
        <f>(G68+H68+I68)/3</f>
        <v>26.66</v>
      </c>
      <c r="K68" s="14">
        <f>_xlfn.STDEV.S(G68:I68)</f>
        <v>1.1605171261123204</v>
      </c>
      <c r="L68" s="14">
        <f>K68/J68</f>
        <v>4.3530274797911495E-2</v>
      </c>
      <c r="M68" s="8">
        <f>J68*F68</f>
        <v>26660</v>
      </c>
    </row>
    <row r="69" spans="1:13" ht="30" x14ac:dyDescent="0.25">
      <c r="A69" s="7">
        <v>40</v>
      </c>
      <c r="B69" s="2" t="s">
        <v>109</v>
      </c>
      <c r="C69" s="3" t="s">
        <v>88</v>
      </c>
      <c r="D69" s="12" t="s">
        <v>44</v>
      </c>
      <c r="E69" s="7" t="s">
        <v>1</v>
      </c>
      <c r="F69" s="7">
        <v>9000</v>
      </c>
      <c r="G69" s="7">
        <v>1.44</v>
      </c>
      <c r="H69" s="3">
        <v>1.8</v>
      </c>
      <c r="I69" s="3">
        <v>1.6</v>
      </c>
      <c r="J69" s="3">
        <f>(G69+H69+I69)/3</f>
        <v>1.6133333333333333</v>
      </c>
      <c r="K69" s="14">
        <f>_xlfn.STDEV.S(G69:I69)</f>
        <v>0.18036999011291582</v>
      </c>
      <c r="L69" s="14">
        <f>K69/J69</f>
        <v>0.11179958064850155</v>
      </c>
      <c r="M69" s="8">
        <f>J69*F69</f>
        <v>14520</v>
      </c>
    </row>
    <row r="70" spans="1:13" ht="30" x14ac:dyDescent="0.25">
      <c r="A70" s="7">
        <v>48</v>
      </c>
      <c r="B70" s="2" t="s">
        <v>109</v>
      </c>
      <c r="C70" s="3" t="s">
        <v>88</v>
      </c>
      <c r="D70" s="12" t="s">
        <v>53</v>
      </c>
      <c r="E70" s="7" t="s">
        <v>1</v>
      </c>
      <c r="F70" s="7">
        <v>2000</v>
      </c>
      <c r="G70" s="7">
        <v>25</v>
      </c>
      <c r="H70" s="3">
        <v>30</v>
      </c>
      <c r="I70" s="3">
        <v>26</v>
      </c>
      <c r="J70" s="3">
        <f>(G70+H70+I70)/3</f>
        <v>27</v>
      </c>
      <c r="K70" s="14">
        <f>_xlfn.STDEV.S(G70:I70)</f>
        <v>2.6457513110645907</v>
      </c>
      <c r="L70" s="14">
        <f>K70/J70</f>
        <v>9.7990789298688541E-2</v>
      </c>
      <c r="M70" s="8">
        <f>J70*F70</f>
        <v>54000</v>
      </c>
    </row>
    <row r="71" spans="1:13" ht="15.75" x14ac:dyDescent="0.25">
      <c r="A71" s="7">
        <v>15</v>
      </c>
      <c r="B71" s="2" t="s">
        <v>109</v>
      </c>
      <c r="C71" s="7" t="s">
        <v>93</v>
      </c>
      <c r="D71" s="12" t="s">
        <v>17</v>
      </c>
      <c r="E71" s="7" t="s">
        <v>1</v>
      </c>
      <c r="F71" s="7">
        <v>5000</v>
      </c>
      <c r="G71" s="7">
        <v>1.92</v>
      </c>
      <c r="H71" s="3">
        <v>2.2999999999999998</v>
      </c>
      <c r="I71" s="3">
        <v>2.1</v>
      </c>
      <c r="J71" s="3">
        <f>(G71+H71+I71)/3</f>
        <v>2.1066666666666669</v>
      </c>
      <c r="K71" s="14">
        <f>_xlfn.STDEV.S(G71:I71)</f>
        <v>0.1900876990584433</v>
      </c>
      <c r="L71" s="14">
        <f>K71/J71</f>
        <v>9.0231502717615486E-2</v>
      </c>
      <c r="M71" s="8">
        <f>J71*F71</f>
        <v>10533.333333333334</v>
      </c>
    </row>
    <row r="72" spans="1:13" x14ac:dyDescent="0.25">
      <c r="F72" s="1">
        <f>SUM(F11:F71)</f>
        <v>427644</v>
      </c>
    </row>
    <row r="73" spans="1:13" s="18" customFormat="1" ht="15.75" x14ac:dyDescent="0.25">
      <c r="B73" s="19"/>
      <c r="C73" s="20"/>
      <c r="I73" s="21"/>
      <c r="J73" s="21"/>
      <c r="K73" s="21"/>
      <c r="L73" s="22" t="s">
        <v>115</v>
      </c>
      <c r="M73" s="27">
        <f>SUM(M11:M71)</f>
        <v>3117758.4333333336</v>
      </c>
    </row>
    <row r="74" spans="1:13" s="18" customFormat="1" ht="15.75" x14ac:dyDescent="0.25">
      <c r="C74" s="20"/>
    </row>
    <row r="75" spans="1:13" s="18" customFormat="1" ht="15.75" x14ac:dyDescent="0.25">
      <c r="B75" s="23" t="s">
        <v>116</v>
      </c>
      <c r="C75" s="23"/>
      <c r="D75" s="24"/>
      <c r="E75" s="25"/>
      <c r="F75" s="25"/>
    </row>
    <row r="76" spans="1:13" s="18" customFormat="1" ht="15.75" x14ac:dyDescent="0.25">
      <c r="B76" s="28" t="s">
        <v>117</v>
      </c>
      <c r="C76" s="28"/>
      <c r="D76" s="28"/>
      <c r="E76" s="26"/>
      <c r="F76" s="23" t="s">
        <v>118</v>
      </c>
    </row>
  </sheetData>
  <sortState ref="A11:M71">
    <sortCondition ref="C11:C71"/>
  </sortState>
  <mergeCells count="3">
    <mergeCell ref="B5:L5"/>
    <mergeCell ref="B6:L6"/>
    <mergeCell ref="B76:D76"/>
  </mergeCells>
  <pageMargins left="0.11811023622047245" right="0.11811023622047245" top="0.15748031496062992" bottom="0.15748031496062992" header="0.31496062992125984" footer="0.31496062992125984"/>
  <pageSetup paperSize="9" scale="8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Хотько Анна Андреевна</dc:creator>
  <cp:lastModifiedBy>Шибаева Ольга Сергеевна</cp:lastModifiedBy>
  <cp:lastPrinted>2021-12-13T03:52:55Z</cp:lastPrinted>
  <dcterms:created xsi:type="dcterms:W3CDTF">2015-06-05T18:19:34Z</dcterms:created>
  <dcterms:modified xsi:type="dcterms:W3CDTF">2021-12-13T03:52:57Z</dcterms:modified>
</cp:coreProperties>
</file>