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rist\Desktop\Запросы котировок\Ноутбуки\"/>
    </mc:Choice>
  </mc:AlternateContent>
  <bookViews>
    <workbookView xWindow="0" yWindow="0" windowWidth="21600" windowHeight="9735" tabRatio="500"/>
  </bookViews>
  <sheets>
    <sheet name="Лист1" sheetId="1" r:id="rId1"/>
  </sheets>
  <definedNames>
    <definedName name="_xlnm.Print_Area" localSheetId="0">Лист1!$A$1:$AD$23</definedName>
  </definedNames>
  <calcPr calcId="152511" refMode="R1C1" calcOnSave="0" concurrentCalc="0"/>
</workbook>
</file>

<file path=xl/calcChain.xml><?xml version="1.0" encoding="utf-8"?>
<calcChain xmlns="http://schemas.openxmlformats.org/spreadsheetml/2006/main">
  <c r="AD11" i="1" l="1"/>
  <c r="AD12" i="1"/>
  <c r="G13" i="1"/>
  <c r="AA11" i="1"/>
  <c r="AC11" i="1"/>
  <c r="AB11" i="1"/>
</calcChain>
</file>

<file path=xl/sharedStrings.xml><?xml version="1.0" encoding="utf-8"?>
<sst xmlns="http://schemas.openxmlformats.org/spreadsheetml/2006/main" count="71" uniqueCount="52">
  <si>
    <t>№</t>
  </si>
  <si>
    <t>Наименование товара, услуги (работы)</t>
  </si>
  <si>
    <t>ОКПД2/КТРУ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</si>
  <si>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</si>
  <si>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</si>
  <si>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</si>
  <si>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</si>
  <si>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</si>
  <si>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</si>
  <si>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</si>
  <si>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</si>
  <si>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</si>
  <si>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</si>
  <si>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</si>
  <si>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</si>
  <si>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</si>
  <si>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</si>
  <si>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</si>
  <si>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</si>
  <si>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</si>
  <si>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</si>
  <si>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</si>
  <si>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</si>
  <si>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</si>
  <si>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</t>
  </si>
  <si>
    <t>Цена (руб.)</t>
  </si>
  <si>
    <t>Итого:</t>
  </si>
  <si>
    <t>(должность)</t>
  </si>
  <si>
    <t>/</t>
  </si>
  <si>
    <t>(подпись/расшифровка подписи)</t>
  </si>
  <si>
    <t>1</t>
  </si>
  <si>
    <t>Поставщики 1</t>
  </si>
  <si>
    <t>Поставщики 2</t>
  </si>
  <si>
    <t>Поставщики 3</t>
  </si>
  <si>
    <t>РАСЧЕТ НМЦК</t>
  </si>
  <si>
    <t>Средняя цена (руб.)</t>
  </si>
  <si>
    <t xml:space="preserve">Обоснование начальной (максимальной) цены договора, 
цены договора, заключаемого с единственным поставщиком (подрядчиком, исполнителем)           </t>
  </si>
  <si>
    <t>Используемый метод определения НМЦД 
с обоснованием:</t>
  </si>
  <si>
    <t>Специалисть в сфере закупок: Бесхмелевский Макисм Игоревич</t>
  </si>
  <si>
    <t>юрист</t>
  </si>
  <si>
    <t>Предмет договора</t>
  </si>
  <si>
    <t xml:space="preserve">На основании проведенного анализа рынка и расчетов, НМЦК составляет: </t>
  </si>
  <si>
    <t>Источник ценовой информации № 1</t>
  </si>
  <si>
    <t>Источник ценовой информации № 2</t>
  </si>
  <si>
    <t>Источник ценовой информации № 3</t>
  </si>
  <si>
    <t>шт</t>
  </si>
  <si>
    <r>
      <t xml:space="preserve">Дата подготовки обоснования НМЦД: </t>
    </r>
    <r>
      <rPr>
        <sz val="14"/>
        <color rgb="FFFF0000"/>
        <rFont val="Times New Roman"/>
        <family val="1"/>
        <charset val="204"/>
      </rPr>
      <t>27.03.2022</t>
    </r>
  </si>
  <si>
    <t>Компьютер (ноутбук)</t>
  </si>
  <si>
    <t xml:space="preserve">26.20.11 </t>
  </si>
  <si>
    <t>Поставка учебно-производственного оборудования для мастерских (ноутбуков)</t>
  </si>
  <si>
    <r>
      <t xml:space="preserve">Метод сопоставимых рыночных цен (анализа рынка) является приоритетным для определения и обоснования начальной (максимальной) цены договора, цены договора, заключаемого с единственным поставщиком (подрядчиком, исполнителем) (в соответствии 9.2, 9.7 Положения о закупках товаров, работ, услуг для нудж Государственного автономного профессионального образовательного учреждения Калужской области "Обнинский колледж технологий и услуг" от </t>
    </r>
    <r>
      <rPr>
        <sz val="14"/>
        <color rgb="FFFF0000"/>
        <rFont val="Times New Roman"/>
        <family val="1"/>
        <charset val="204"/>
      </rPr>
      <t>01.07.2021</t>
    </r>
    <r>
      <rPr>
        <sz val="14"/>
        <color rgb="FF000000"/>
        <rFont val="Times New Roman"/>
        <family val="1"/>
        <charset val="204"/>
      </rPr>
      <t xml:space="preserve">) </t>
    </r>
  </si>
  <si>
    <r>
      <t>НМЦК, определенная с использованием метода сопоставимых рыночных цен (анализа рынка), равна 395 540,00 руб. Вместе с тем, руководствуясь п. 2 ст. 72, п. 3 ст. 219 БК РФ и принимая во внимание доведенные ЛБО, НМЦК устанавливается в размере</t>
    </r>
    <r>
      <rPr>
        <b/>
        <sz val="14"/>
        <color rgb="FF000000"/>
        <rFont val="Times New Roman"/>
        <family val="1"/>
        <charset val="204"/>
      </rPr>
      <t xml:space="preserve"> 395 000,00 руб. 00 коп.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</si>
</sst>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#########"/>
    <numFmt numFmtId="165" formatCode="#,##0.00\ &quot;₽&quot;"/>
  </numFmts>
  <fonts count="7" x14ac:knownFonts="1">
    <font>
      <sz val="11"/>
      <color rgb="FF000000"/>
      <name val="Calibri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/>
  </cellStyleXfs>
  <cellXfs count="69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vertical="top" wrapText="1"/>
    </xf>
    <xf numFmtId="0" fontId="2" fillId="0" borderId="0" xfId="0" applyFont="1"/>
    <xf numFmtId="2" fontId="1" fillId="0" borderId="0" xfId="0" applyNumberFormat="1" applyFont="1"/>
    <xf numFmtId="2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0" fontId="6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left" vertical="center" wrapText="1"/>
    </xf>
    <xf numFmtId="165" fontId="6" fillId="0" borderId="16" xfId="0" applyNumberFormat="1" applyFont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view="pageBreakPreview" zoomScale="70" zoomScaleNormal="100" zoomScaleSheetLayoutView="70" workbookViewId="0">
      <selection activeCell="F19" sqref="F19"/>
    </sheetView>
  </sheetViews>
  <sheetFormatPr defaultColWidth="9" defaultRowHeight="15.75" x14ac:dyDescent="0.25"/>
  <cols>
    <col min="1" max="1" width="7.85546875" style="3" customWidth="1"/>
    <col min="2" max="2" width="20.85546875" style="3" customWidth="1"/>
    <col min="3" max="3" width="17.85546875" style="3" customWidth="1"/>
    <col min="4" max="4" width="31.28515625" style="3" customWidth="1"/>
    <col min="5" max="5" width="17" style="3" customWidth="1"/>
    <col min="6" max="6" width="8.85546875" style="3" customWidth="1"/>
    <col min="7" max="9" width="22" style="5" customWidth="1"/>
    <col min="10" max="26" width="22" style="5" hidden="1" customWidth="1"/>
    <col min="27" max="27" width="13.42578125" style="5" customWidth="1"/>
    <col min="28" max="28" width="24.5703125" style="5" customWidth="1"/>
    <col min="29" max="29" width="16.28515625" style="5" customWidth="1"/>
    <col min="30" max="30" width="29.5703125" style="3" customWidth="1"/>
    <col min="31" max="31" width="18.42578125" style="3" customWidth="1"/>
    <col min="32" max="1025" width="9.140625" style="3" customWidth="1"/>
    <col min="1026" max="16384" width="9" style="3"/>
  </cols>
  <sheetData>
    <row r="1" spans="1:32" ht="15" customHeight="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2" ht="15" customHeight="1" x14ac:dyDescent="0.25">
      <c r="A2" s="1"/>
      <c r="B2" s="1"/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ht="41.1" customHeight="1" x14ac:dyDescent="0.3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1:32" ht="15" customHeight="1" x14ac:dyDescent="0.3">
      <c r="A4" s="9"/>
      <c r="B4" s="9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</row>
    <row r="5" spans="1:32" ht="27" customHeight="1" x14ac:dyDescent="0.25">
      <c r="A5" s="67" t="s">
        <v>40</v>
      </c>
      <c r="B5" s="67"/>
      <c r="C5" s="68" t="s">
        <v>49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2" ht="57.75" customHeight="1" x14ac:dyDescent="0.25">
      <c r="A6" s="67" t="s">
        <v>37</v>
      </c>
      <c r="B6" s="67"/>
      <c r="C6" s="46" t="s">
        <v>50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2" ht="42.75" customHeight="1" x14ac:dyDescent="0.25">
      <c r="A7" s="58" t="s">
        <v>34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1"/>
    </row>
    <row r="8" spans="1:32" ht="33" customHeight="1" x14ac:dyDescent="0.25">
      <c r="A8" s="65" t="s">
        <v>0</v>
      </c>
      <c r="B8" s="65" t="s">
        <v>1</v>
      </c>
      <c r="C8" s="65"/>
      <c r="D8" s="62" t="s">
        <v>2</v>
      </c>
      <c r="E8" s="65" t="s">
        <v>3</v>
      </c>
      <c r="F8" s="62" t="s">
        <v>4</v>
      </c>
      <c r="G8" s="12" t="s">
        <v>31</v>
      </c>
      <c r="H8" s="12" t="s">
        <v>32</v>
      </c>
      <c r="I8" s="12" t="s">
        <v>33</v>
      </c>
      <c r="J8" s="12" t="s">
        <v>5</v>
      </c>
      <c r="K8" s="12" t="s">
        <v>6</v>
      </c>
      <c r="L8" s="12" t="s">
        <v>7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12" t="s">
        <v>18</v>
      </c>
      <c r="X8" s="12" t="s">
        <v>19</v>
      </c>
      <c r="Y8" s="12" t="s">
        <v>20</v>
      </c>
      <c r="Z8" s="12" t="s">
        <v>21</v>
      </c>
      <c r="AA8" s="63" t="s">
        <v>22</v>
      </c>
      <c r="AB8" s="63" t="s">
        <v>23</v>
      </c>
      <c r="AC8" s="62" t="s">
        <v>35</v>
      </c>
      <c r="AD8" s="64" t="s">
        <v>24</v>
      </c>
    </row>
    <row r="9" spans="1:32" ht="45" customHeight="1" x14ac:dyDescent="0.25">
      <c r="A9" s="65"/>
      <c r="B9" s="65"/>
      <c r="C9" s="65"/>
      <c r="D9" s="62"/>
      <c r="E9" s="65"/>
      <c r="F9" s="62"/>
      <c r="G9" s="13" t="s">
        <v>25</v>
      </c>
      <c r="H9" s="13" t="s">
        <v>25</v>
      </c>
      <c r="I9" s="13" t="s">
        <v>25</v>
      </c>
      <c r="J9" s="12" t="s">
        <v>25</v>
      </c>
      <c r="K9" s="12" t="s">
        <v>25</v>
      </c>
      <c r="L9" s="12" t="s">
        <v>25</v>
      </c>
      <c r="M9" s="12" t="s">
        <v>25</v>
      </c>
      <c r="N9" s="12" t="s">
        <v>25</v>
      </c>
      <c r="O9" s="12" t="s">
        <v>25</v>
      </c>
      <c r="P9" s="12" t="s">
        <v>25</v>
      </c>
      <c r="Q9" s="12" t="s">
        <v>25</v>
      </c>
      <c r="R9" s="12" t="s">
        <v>25</v>
      </c>
      <c r="S9" s="12" t="s">
        <v>25</v>
      </c>
      <c r="T9" s="12" t="s">
        <v>25</v>
      </c>
      <c r="U9" s="12" t="s">
        <v>25</v>
      </c>
      <c r="V9" s="12" t="s">
        <v>25</v>
      </c>
      <c r="W9" s="12" t="s">
        <v>25</v>
      </c>
      <c r="X9" s="12" t="s">
        <v>25</v>
      </c>
      <c r="Y9" s="12" t="s">
        <v>25</v>
      </c>
      <c r="Z9" s="12" t="s">
        <v>25</v>
      </c>
      <c r="AA9" s="63"/>
      <c r="AB9" s="63"/>
      <c r="AC9" s="62"/>
      <c r="AD9" s="64"/>
    </row>
    <row r="10" spans="1:32" ht="77.25" customHeight="1" x14ac:dyDescent="0.25">
      <c r="A10" s="41"/>
      <c r="B10" s="42"/>
      <c r="C10" s="42"/>
      <c r="D10" s="42"/>
      <c r="E10" s="42"/>
      <c r="F10" s="42"/>
      <c r="G10" s="28" t="s">
        <v>42</v>
      </c>
      <c r="H10" s="28" t="s">
        <v>43</v>
      </c>
      <c r="I10" s="28" t="s">
        <v>44</v>
      </c>
      <c r="J10" s="1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43"/>
      <c r="AB10" s="44"/>
      <c r="AC10" s="44"/>
      <c r="AD10" s="45"/>
    </row>
    <row r="11" spans="1:32" ht="54" customHeight="1" x14ac:dyDescent="0.25">
      <c r="A11" s="15" t="s">
        <v>30</v>
      </c>
      <c r="B11" s="46" t="s">
        <v>47</v>
      </c>
      <c r="C11" s="46"/>
      <c r="D11" s="29" t="s">
        <v>48</v>
      </c>
      <c r="E11" s="30" t="s">
        <v>45</v>
      </c>
      <c r="F11" s="31">
        <v>10</v>
      </c>
      <c r="G11" s="28">
        <v>39172</v>
      </c>
      <c r="H11" s="28">
        <v>39500</v>
      </c>
      <c r="I11" s="28">
        <v>39990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>
        <f>STDEV(G11:I11)</f>
        <v>411.66491227696343</v>
      </c>
      <c r="AB11" s="17">
        <f>AA11/AC11*100</f>
        <v>1.0407668308564579</v>
      </c>
      <c r="AC11" s="18">
        <f>AVERAGE(G11:I11)</f>
        <v>39554</v>
      </c>
      <c r="AD11" s="17">
        <f>AVERAGE(G11:I11)*F11</f>
        <v>395540</v>
      </c>
      <c r="AE11" s="5"/>
      <c r="AF11" s="5"/>
    </row>
    <row r="12" spans="1:32" ht="19.5" thickBot="1" x14ac:dyDescent="0.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19"/>
      <c r="AC12" s="20" t="s">
        <v>26</v>
      </c>
      <c r="AD12" s="21">
        <f>SUM(AD11:AD11)</f>
        <v>395540</v>
      </c>
    </row>
    <row r="13" spans="1:32" ht="25.5" customHeight="1" thickBot="1" x14ac:dyDescent="0.3">
      <c r="A13" s="33" t="s">
        <v>41</v>
      </c>
      <c r="B13" s="34"/>
      <c r="C13" s="34"/>
      <c r="D13" s="34"/>
      <c r="E13" s="34"/>
      <c r="F13" s="35"/>
      <c r="G13" s="36">
        <f>AD12</f>
        <v>395540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</row>
    <row r="14" spans="1:32" ht="40.5" customHeight="1" x14ac:dyDescent="0.25">
      <c r="A14" s="40" t="s">
        <v>51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2" ht="18.75" x14ac:dyDescent="0.25">
      <c r="A15" s="40" t="s">
        <v>46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2" ht="18.75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19.5" thickBot="1" x14ac:dyDescent="0.35">
      <c r="A17" s="9"/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</row>
    <row r="18" spans="1:30" ht="19.5" thickBot="1" x14ac:dyDescent="0.35">
      <c r="A18" s="52" t="s">
        <v>38</v>
      </c>
      <c r="B18" s="53"/>
      <c r="C18" s="53"/>
      <c r="D18" s="53"/>
      <c r="E18" s="2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32"/>
      <c r="AD18" s="11"/>
    </row>
    <row r="19" spans="1:30" ht="18.75" x14ac:dyDescent="0.3">
      <c r="A19" s="54" t="s">
        <v>39</v>
      </c>
      <c r="B19" s="55"/>
      <c r="C19" s="55"/>
      <c r="D19" s="55"/>
      <c r="E19" s="2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8.75" x14ac:dyDescent="0.3">
      <c r="A20" s="56" t="s">
        <v>27</v>
      </c>
      <c r="B20" s="57"/>
      <c r="C20" s="57"/>
      <c r="D20" s="57"/>
      <c r="E20" s="2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8.75" x14ac:dyDescent="0.3">
      <c r="A21" s="47" t="s">
        <v>28</v>
      </c>
      <c r="B21" s="48"/>
      <c r="C21" s="48"/>
      <c r="D21" s="48"/>
      <c r="E21" s="2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8.75" x14ac:dyDescent="0.3">
      <c r="A22" s="49" t="s">
        <v>29</v>
      </c>
      <c r="B22" s="50"/>
      <c r="C22" s="50"/>
      <c r="D22" s="50"/>
      <c r="E22" s="25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1"/>
      <c r="AB22" s="11"/>
      <c r="AC22" s="11"/>
      <c r="AD22" s="11"/>
    </row>
    <row r="23" spans="1:30" x14ac:dyDescent="0.25">
      <c r="A23" s="8"/>
      <c r="B23" s="8"/>
      <c r="C23" s="8"/>
      <c r="D23" s="8"/>
      <c r="E23" s="6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/>
      <c r="AB23" s="3"/>
      <c r="AC23" s="3"/>
    </row>
  </sheetData>
  <mergeCells count="29">
    <mergeCell ref="A3:AD3"/>
    <mergeCell ref="A5:B5"/>
    <mergeCell ref="C5:AD5"/>
    <mergeCell ref="A6:B6"/>
    <mergeCell ref="C6:AD6"/>
    <mergeCell ref="A7:AD7"/>
    <mergeCell ref="F8:F9"/>
    <mergeCell ref="AA8:AA9"/>
    <mergeCell ref="AB8:AB9"/>
    <mergeCell ref="AC8:AC9"/>
    <mergeCell ref="AD8:AD9"/>
    <mergeCell ref="A8:A9"/>
    <mergeCell ref="D8:D9"/>
    <mergeCell ref="E8:E9"/>
    <mergeCell ref="B8:C9"/>
    <mergeCell ref="A21:D21"/>
    <mergeCell ref="A22:D22"/>
    <mergeCell ref="A15:AD15"/>
    <mergeCell ref="A16:AD16"/>
    <mergeCell ref="A18:D18"/>
    <mergeCell ref="A19:D19"/>
    <mergeCell ref="A20:D20"/>
    <mergeCell ref="A13:F13"/>
    <mergeCell ref="G13:AD13"/>
    <mergeCell ref="A12:AA12"/>
    <mergeCell ref="A14:AD14"/>
    <mergeCell ref="A10:F10"/>
    <mergeCell ref="AA10:AD10"/>
    <mergeCell ref="B11:C11"/>
  </mergeCells>
  <pageMargins left="0.24027777777777801" right="0.24027777777777801" top="0.05" bottom="0.209722222222222" header="0.51180555555555496" footer="0.51180555555555496"/>
  <pageSetup paperSize="9" scale="56" fitToHeight="0" orientation="landscape" useFirstPageNumber="1" r:id="rId1"/>
  <ignoredErrors>
    <ignoredError sqref="A11" numberStoredAsText="1"/>
    <ignoredError sqref="AC11 AA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Бесхмелевский Максим</cp:lastModifiedBy>
  <cp:revision>7</cp:revision>
  <cp:lastPrinted>2022-03-31T10:38:52Z</cp:lastPrinted>
  <dcterms:created xsi:type="dcterms:W3CDTF">2014-01-17T11:35:00Z</dcterms:created>
  <dcterms:modified xsi:type="dcterms:W3CDTF">2022-04-01T09:18:33Z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1049-11.2.0.9665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</Properties>
</file>