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5" i="1"/>
  <c r="N6"/>
  <c r="M5"/>
  <c r="K5"/>
  <c r="J5"/>
  <c r="I5"/>
  <c r="H5"/>
</calcChain>
</file>

<file path=xl/sharedStrings.xml><?xml version="1.0" encoding="utf-8"?>
<sst xmlns="http://schemas.openxmlformats.org/spreadsheetml/2006/main" count="25" uniqueCount="25">
  <si>
    <t>Приложение 2 к докементации о проведении акциона в электронной форме</t>
  </si>
  <si>
    <t xml:space="preserve">Обоснования начальной (максимальной) цены на приобретение автобусов  для установления начальной (максимальной) цены договора источником информации о ценах товаров, являющихся предметом заказа, явились, коммерческие предложения потенциальных поставщиков. Обоснование начальной (максимальной) цены контракта осуществлено с применением метода сопоставимых рыночных цен (анализа рынка):
</t>
  </si>
  <si>
    <t>№</t>
  </si>
  <si>
    <t>Наименование предмета контракта</t>
  </si>
  <si>
    <t>Ед. изм</t>
  </si>
  <si>
    <t xml:space="preserve">Количество 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</si>
  <si>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</si>
  <si>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</si>
  <si>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</si>
  <si>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>Коммерческое предложение № 1</t>
  </si>
  <si>
    <t>Коммерческое предложение  № 2</t>
  </si>
  <si>
    <t xml:space="preserve">Коммерческое предложение  № 3 </t>
  </si>
  <si>
    <t xml:space="preserve">Средняя арифметическая цена за единицу     &lt;ц&gt; </t>
  </si>
  <si>
    <t>Среднее квадратичное отклонение</t>
  </si>
  <si>
    <r>
      <rPr>
        <b/>
        <sz val="10"/>
        <color indexed="8"/>
        <rFont val="Times New Roman"/>
        <charset val="204"/>
      </rPr>
      <t xml:space="preserve">коэффициент вариации цен V (%)           </t>
    </r>
    <r>
      <rPr>
        <i/>
        <sz val="10"/>
        <color indexed="8"/>
        <rFont val="Times New Roman"/>
        <charset val="204"/>
      </rPr>
      <t xml:space="preserve">       </t>
    </r>
  </si>
  <si>
    <r>
      <rPr>
        <b/>
        <sz val="10"/>
        <color indexed="8"/>
        <rFont val="Times New Roman"/>
        <charset val="204"/>
      </rPr>
      <t>Расчет НМЦК по формуле</t>
    </r>
    <r>
      <rPr>
        <sz val="10"/>
        <color indexed="8"/>
        <rFont val="Times New Roman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</si>
  <si>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</si>
  <si>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</si>
  <si>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</si>
  <si>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Автобус для перевозки детей на базе Газели Next</t>
  </si>
  <si>
    <t>шт</t>
  </si>
  <si>
    <t>В результате проведенного расчета Н(М)ЦД составила, руб.: 5 800 000 девять миллионов восемьсот восемьдесят восемь тысяч) рублей 00 копеек.</t>
  </si>
  <si>
    <t>Данные по наименованию поставщиков (подрядчиков, исполнителей) не публикуются в соответствии с разделом II п.2.1. Методических рекомендаций, утв. Приказом Минэкономразвития РФ № 567 от 02.10.2013г.</t>
  </si>
  <si>
    <t>* При определении Н(М)ЦК, ЦКЕП контракта Заказчиком применяется Приказ Минэкономразвития России от 02.10.2013 №567 "Об утверждении Методических рекомендаций по применению методов орпределения начальной (максимальной) цены контракта, цены контракта, заключаемого с единственным поставщиком (подрядчиком, исполнителем)" Данный Приказ не учитывает,что применение утвержданных формул определения Н(М)ЦК , может привестик формированию цены контрактаи цены за единицу тоавра (работ, услуг) с дробными значениями  (количество знаков после запятой превышает 2). Большенство бухгалтерских программ 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(вниз)таких показателей.</t>
  </si>
  <si>
    <t xml:space="preserve">исполнитель Богданова И.В.                   </t>
  </si>
</sst>
</file>

<file path=xl/styles.xml><?xml version="1.0" encoding="utf-8"?>
<styleSheet xmlns="http://schemas.openxmlformats.org/spreadsheetml/2006/main">
  <numFmts count="2">
    <numFmt numFmtId="168" formatCode="0.0000"/>
    <numFmt numFmtId="169" formatCode="#\ ##0.00"/>
  </numFmts>
  <fonts count="14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0"/>
      <color theme="1"/>
      <name val="Times New Roman"/>
      <charset val="204"/>
    </font>
    <font>
      <b/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7"/>
      <color theme="1"/>
      <name val="Times New Roman"/>
      <charset val="204"/>
    </font>
    <font>
      <sz val="7"/>
      <color theme="1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169" fontId="5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11" fillId="0" borderId="0" xfId="0" applyFont="1" applyAlignment="1">
      <alignment horizontal="left" wrapText="1"/>
    </xf>
    <xf numFmtId="0" fontId="6" fillId="0" borderId="0" xfId="0" applyFont="1"/>
    <xf numFmtId="0" fontId="12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9" fontId="6" fillId="0" borderId="3" xfId="0" applyNumberFormat="1" applyFont="1" applyBorder="1" applyAlignment="1">
      <alignment horizontal="center" vertical="top"/>
    </xf>
    <xf numFmtId="2" fontId="5" fillId="2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169" fontId="8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6" xfId="0" applyFont="1" applyBorder="1" applyAlignment="1"/>
    <xf numFmtId="0" fontId="2" fillId="0" borderId="5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48475" y="308610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8172450" y="33718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48475" y="308610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8172450" y="33718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8915400" y="3086100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7886700" y="3057525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9867900" y="37338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3</xdr:row>
      <xdr:rowOff>1238250</xdr:rowOff>
    </xdr:from>
    <xdr:to>
      <xdr:col>10</xdr:col>
      <xdr:colOff>457200</xdr:colOff>
      <xdr:row>3</xdr:row>
      <xdr:rowOff>1466850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10153650" y="33718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>
      <selection activeCell="J5" sqref="J5"/>
    </sheetView>
  </sheetViews>
  <sheetFormatPr defaultColWidth="9" defaultRowHeight="15"/>
  <cols>
    <col min="1" max="1" width="3.140625" style="3" customWidth="1"/>
    <col min="2" max="2" width="40.85546875" style="4" customWidth="1"/>
    <col min="3" max="3" width="9.140625" style="3" customWidth="1"/>
    <col min="4" max="4" width="10.28515625" style="3" customWidth="1"/>
    <col min="5" max="5" width="12.5703125" style="3" customWidth="1"/>
    <col min="6" max="6" width="13.28515625" style="3" customWidth="1"/>
    <col min="7" max="7" width="13.140625" style="3" customWidth="1"/>
    <col min="8" max="8" width="15.5703125" style="3" customWidth="1"/>
    <col min="9" max="9" width="15.42578125" style="3" customWidth="1"/>
    <col min="10" max="10" width="14.28515625" style="3" customWidth="1"/>
    <col min="11" max="11" width="23" style="3" customWidth="1"/>
    <col min="12" max="12" width="13.85546875" style="3" customWidth="1"/>
    <col min="13" max="13" width="12.85546875" style="3" customWidth="1"/>
    <col min="14" max="14" width="17.5703125" style="3" customWidth="1"/>
  </cols>
  <sheetData>
    <row r="1" spans="1:14">
      <c r="B1" s="5"/>
      <c r="C1" s="6"/>
      <c r="D1" s="6"/>
      <c r="K1" s="16"/>
      <c r="M1" s="42" t="s">
        <v>0</v>
      </c>
      <c r="N1" s="43"/>
    </row>
    <row r="2" spans="1:14" s="1" customFormat="1" ht="123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7"/>
      <c r="M2" s="44"/>
      <c r="N2" s="44"/>
    </row>
    <row r="3" spans="1:14" ht="30" customHeight="1">
      <c r="A3" s="40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/>
      <c r="G3" s="27"/>
      <c r="H3" s="28" t="s">
        <v>7</v>
      </c>
      <c r="I3" s="28"/>
      <c r="J3" s="28"/>
      <c r="K3" s="29" t="s">
        <v>8</v>
      </c>
      <c r="L3" s="30"/>
      <c r="M3" s="30"/>
      <c r="N3" s="31"/>
    </row>
    <row r="4" spans="1:14" ht="164.25" customHeight="1">
      <c r="A4" s="40"/>
      <c r="B4" s="41"/>
      <c r="C4" s="27"/>
      <c r="D4" s="27"/>
      <c r="E4" s="7" t="s">
        <v>9</v>
      </c>
      <c r="F4" s="7" t="s">
        <v>10</v>
      </c>
      <c r="G4" s="7" t="s">
        <v>11</v>
      </c>
      <c r="H4" s="8" t="s">
        <v>12</v>
      </c>
      <c r="I4" s="8" t="s">
        <v>13</v>
      </c>
      <c r="J4" s="7" t="s">
        <v>14</v>
      </c>
      <c r="K4" s="18" t="s">
        <v>15</v>
      </c>
      <c r="L4" s="19" t="s">
        <v>16</v>
      </c>
      <c r="M4" s="19" t="s">
        <v>17</v>
      </c>
      <c r="N4" s="19" t="s">
        <v>18</v>
      </c>
    </row>
    <row r="5" spans="1:14" s="1" customFormat="1" ht="31.5">
      <c r="A5" s="9">
        <v>1</v>
      </c>
      <c r="B5" s="10" t="s">
        <v>19</v>
      </c>
      <c r="C5" s="11" t="s">
        <v>20</v>
      </c>
      <c r="D5" s="12">
        <v>1</v>
      </c>
      <c r="E5" s="13">
        <v>5750000</v>
      </c>
      <c r="F5" s="13">
        <v>5850000</v>
      </c>
      <c r="G5" s="13">
        <v>5800000</v>
      </c>
      <c r="H5" s="14">
        <f>AVERAGE(E5:G5)</f>
        <v>5800000</v>
      </c>
      <c r="I5" s="20">
        <f>SQRT(((SUM((POWER(E5-H5,2)),(POWER(F5-H5,2)),(POWER(G5-H5,2)))/(COLUMNS(E5:G5)-1))))</f>
        <v>50000</v>
      </c>
      <c r="J5" s="20">
        <f>I5/H5*100</f>
        <v>0.86206896551724099</v>
      </c>
      <c r="K5" s="21">
        <f>(H5/D5)*1</f>
        <v>5800000</v>
      </c>
      <c r="L5" s="22">
        <v>5800000</v>
      </c>
      <c r="M5" s="23">
        <f t="shared" ref="M5" si="0">ROUND(L5,2)</f>
        <v>5800000</v>
      </c>
      <c r="N5" s="45">
        <f>M5*D5</f>
        <v>5800000</v>
      </c>
    </row>
    <row r="6" spans="1:14" s="1" customFormat="1" ht="15.75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6">
        <f>SUM(N5:N5)</f>
        <v>5800000</v>
      </c>
    </row>
    <row r="7" spans="1:14" s="1" customFormat="1" ht="15.75">
      <c r="A7" s="32" t="s">
        <v>21</v>
      </c>
      <c r="B7" s="32"/>
      <c r="C7" s="32"/>
      <c r="D7" s="32"/>
      <c r="E7" s="32"/>
      <c r="F7" s="32"/>
      <c r="G7" s="32"/>
      <c r="H7" s="33"/>
      <c r="I7" s="33"/>
      <c r="J7" s="33"/>
      <c r="K7" s="33"/>
      <c r="L7" s="34"/>
      <c r="M7" s="17"/>
      <c r="N7" s="24"/>
    </row>
    <row r="8" spans="1:14" s="1" customFormat="1" ht="15.7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5.75">
      <c r="A9" s="3"/>
      <c r="B9" s="35" t="s">
        <v>22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"/>
    </row>
    <row r="10" spans="1:14" s="1" customFormat="1" ht="39.75" customHeight="1">
      <c r="A10" s="3"/>
      <c r="B10" s="37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"/>
    </row>
    <row r="11" spans="1:14" s="1" customFormat="1" ht="15.75">
      <c r="A11" s="3"/>
      <c r="B11" s="15" t="s">
        <v>24</v>
      </c>
      <c r="C11" s="39"/>
      <c r="D11" s="39"/>
      <c r="E11" s="39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5.75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15.75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5.75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ht="15.7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5.75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5.75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5.7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15.75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" customFormat="1" ht="15.7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5.75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5.75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" customFormat="1" ht="15.7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ht="15.7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5.7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1" customFormat="1" ht="15.7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" customFormat="1" ht="15.7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5.7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1" customFormat="1" ht="15.7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 ht="15.7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1" customFormat="1" ht="15.7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1" customFormat="1" ht="15.7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1" customFormat="1" ht="15.75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1" customFormat="1" ht="15.75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1" customFormat="1" ht="15.7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1" customFormat="1" ht="15.7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1" customFormat="1" ht="15.7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1" customFormat="1" ht="15.7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" customFormat="1" ht="15.75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1" customFormat="1" ht="15.75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1" customFormat="1" ht="15.75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1" customFormat="1" ht="15.75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1" customFormat="1" ht="15.75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2" customFormat="1" ht="15.75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2" customFormat="1" ht="15.7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2" customFormat="1" ht="15.7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2" customFormat="1" ht="15.7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2" customFormat="1" ht="15.75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2" customFormat="1" ht="15.75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1" customFormat="1" ht="15.75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1" customFormat="1" ht="15.7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" customFormat="1" ht="15.7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15.7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 ht="15.7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 ht="15.7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1" customFormat="1" ht="15.7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1" customFormat="1" ht="15.75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1" customFormat="1" ht="15.75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1" customFormat="1" ht="15.75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1" customFormat="1" ht="15.7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" customFormat="1" ht="15.7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1" customFormat="1" ht="15.7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15.7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15.7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15.7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 ht="15.7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24.75" customHeight="1"/>
    <row r="68" spans="1:14" s="1" customFormat="1" ht="33" customHeight="1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1.25" customHeight="1"/>
    <row r="70" spans="1:14" ht="18.75" customHeight="1"/>
    <row r="71" spans="1:14" ht="42" customHeight="1"/>
  </sheetData>
  <mergeCells count="13">
    <mergeCell ref="B9:M9"/>
    <mergeCell ref="B10:M10"/>
    <mergeCell ref="C11:E11"/>
    <mergeCell ref="A3:A4"/>
    <mergeCell ref="B3:B4"/>
    <mergeCell ref="C3:C4"/>
    <mergeCell ref="D3:D4"/>
    <mergeCell ref="A2:K2"/>
    <mergeCell ref="E3:G3"/>
    <mergeCell ref="H3:J3"/>
    <mergeCell ref="K3:N3"/>
    <mergeCell ref="A7:L7"/>
    <mergeCell ref="M1:N2"/>
  </mergeCells>
  <pageMargins left="0.23622047244094499" right="0.23622047244094499" top="0.74803149606299202" bottom="0.74803149606299202" header="0.31496062992126" footer="0.31496062992126"/>
  <pageSetup paperSize="9" scale="66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BUH6</cp:lastModifiedBy>
  <dcterms:created xsi:type="dcterms:W3CDTF">2006-09-16T00:00:00Z</dcterms:created>
  <dcterms:modified xsi:type="dcterms:W3CDTF">2022-04-20T08:56:07Z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E84733A4769C45D19BBFA5345A003895</vt:lpwstr>
  </property>
  <property fmtid="{D5CDD505-2E9C-101B-9397-08002B2CF9AE}" pid="3" name="KSOProductBuildVer">
    <vt:lpwstr>1049-11.2.0.11074</vt:lpwstr>
  </property>
</Properties>
</file>