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600" windowHeight="1170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<sst xmlns="http://schemas.openxmlformats.org/spreadsheetml/2006/main" count="122" uniqueCount="73">
  <si>
    <t>Основные характеристики объекта закупки</t>
  </si>
  <si>
    <t>Метод сопоставимых рыночных цен (анализа рынка)</t>
  </si>
  <si>
    <t>№</t>
  </si>
  <si>
    <t>Наименование товара, услуги (работы)</t>
  </si>
  <si>
    <t>Кол-во</t>
  </si>
  <si>
    <t>поставщик 3</t>
  </si>
  <si>
    <t>Цена с НДС</t>
  </si>
  <si>
    <t>Итого</t>
  </si>
  <si>
    <t xml:space="preserve">Приложение № 1
к Методическим рекомендациям по применению методов определения начальной (максимальной) цены контракта, цены контракта, заключаемого
с единственным поставщиком (подрядчиком, исполнителем), утвержденным приказом Минэкономразвития России от 02.10.2013 № 567
</t>
  </si>
  <si>
    <t xml:space="preserve">Используемый метод определения НМЦК 
с обоснованием:
</t>
  </si>
  <si>
    <t>Обоснование начальной (максимальной) цены контракта</t>
  </si>
  <si>
    <t>(должность)</t>
  </si>
  <si>
    <t>/</t>
  </si>
  <si>
    <t>(подпись/расшифровка подписи)</t>
  </si>
  <si>
    <t>ед. изм</t>
  </si>
  <si>
    <t>Средняя цена с НДС в руб.</t>
  </si>
  <si>
    <t>Расчет НМЦК с учетом округлений</t>
  </si>
  <si>
    <t>Сумма с НДС</t>
  </si>
  <si>
    <t>шт</t>
  </si>
  <si>
    <t xml:space="preserve">поставщик 1 </t>
  </si>
  <si>
    <r>
      <t>поставщик 2</t>
    </r>
    <r>
      <rPr>
        <sz val="10"/>
        <color indexed="10"/>
        <rFont val="Times New Roman"/>
        <family val="1"/>
      </rPr>
      <t xml:space="preserve"> </t>
    </r>
  </si>
  <si>
    <t>Согласно коммерческим предложениям</t>
  </si>
  <si>
    <t>Поставка товара "Канцелярские товары"</t>
  </si>
  <si>
    <t>Альбом для рисования</t>
  </si>
  <si>
    <t>Гуашь 6 цветов</t>
  </si>
  <si>
    <t>Гуашь  12 цветов</t>
  </si>
  <si>
    <t>Бумага цветная</t>
  </si>
  <si>
    <t>Картон цветной</t>
  </si>
  <si>
    <t>Картон белый</t>
  </si>
  <si>
    <t>Карандаши цветные трехгранные толстые</t>
  </si>
  <si>
    <t>Пластилин 12 цветов</t>
  </si>
  <si>
    <t>Тесто для лепки 4 цвета</t>
  </si>
  <si>
    <t>Папка для акварели А4</t>
  </si>
  <si>
    <t>Папка для акварели А3</t>
  </si>
  <si>
    <t>упак</t>
  </si>
  <si>
    <t>Файл А4 110 мкм</t>
  </si>
  <si>
    <t>Палитра</t>
  </si>
  <si>
    <t>Подставка настольная двухсторонняя</t>
  </si>
  <si>
    <t>Пружины металлические 11.1 мм</t>
  </si>
  <si>
    <t>Пружина пластиковая 20 мм</t>
  </si>
  <si>
    <t xml:space="preserve"> Бумага А4 500л 80г/м² 161 белизна 60% бежевая</t>
  </si>
  <si>
    <t xml:space="preserve">Бумага А4 500л 80г/м² 161 белизна класс В+ белая </t>
  </si>
  <si>
    <t>Карандаши цветные акварельные 12 цв. шестигранные</t>
  </si>
  <si>
    <t>Карандаш с ластиком чернографитный</t>
  </si>
  <si>
    <t>Клей карандаш 8 гр</t>
  </si>
  <si>
    <t>Краски акварельные медовые 12 цв.</t>
  </si>
  <si>
    <t>Кисть синтетическая №5</t>
  </si>
  <si>
    <t>Набор фломастеров 12 цв.</t>
  </si>
  <si>
    <t>Пленка для ламинирования 100 шт</t>
  </si>
  <si>
    <t>Обложка для переплета 100 шт</t>
  </si>
  <si>
    <t>Ручка шариковая 0,7 мм синий</t>
  </si>
  <si>
    <t>Стержень для шариковых ручек 0,7 мм синий</t>
  </si>
  <si>
    <t>Мелки восковые 12 цв.</t>
  </si>
  <si>
    <t>Набор магнитов 5 цв.</t>
  </si>
  <si>
    <t>Ножницы 13 см</t>
  </si>
  <si>
    <t>Файл А4 40 мкм 100 шт.</t>
  </si>
  <si>
    <t>Бумага цветная А4 250л пастельные тона</t>
  </si>
  <si>
    <t>Бумага цветная А4 250л интенсивные тона</t>
  </si>
  <si>
    <t>Доска для лепки А4</t>
  </si>
  <si>
    <t>Скотч двухсторонний 48мм*5м</t>
  </si>
  <si>
    <t>Пружины металлические 9,5 мм</t>
  </si>
  <si>
    <t>Пружина пластиковая 10 мм</t>
  </si>
  <si>
    <t>Планшет синий А5 с прижимом</t>
  </si>
  <si>
    <t>Бейдж горизонтальный с клипсой на ленте 87*120</t>
  </si>
  <si>
    <t>Карман А4 вертикальный прозрачный</t>
  </si>
  <si>
    <t>Карман А4 горизонтальный прозрачный</t>
  </si>
  <si>
    <t>Карман А5 вертикальный прозрачный</t>
  </si>
  <si>
    <t>Карман А5 горизонтальный прозрачный</t>
  </si>
  <si>
    <t>Дата составления НМЦК 06.06.2022 г</t>
  </si>
  <si>
    <t>Гуашь 240 мл Белила титановые</t>
  </si>
  <si>
    <t>Подставка под пишущие принадлежности ассорти</t>
  </si>
  <si>
    <t>Старший специалист по закупкам</t>
  </si>
  <si>
    <t>Шуригина В.П.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</si>
</sst>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0"/>
    <numFmt numFmtId="178" formatCode="0.000"/>
    <numFmt numFmtId="179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2" fontId="4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42" fillId="0" borderId="0" xfId="0" applyNumberFormat="1" applyFont="1" applyAlignment="1">
      <alignment horizontal="center" vertical="center"/>
    </xf>
    <xf numFmtId="2" fontId="4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3" fillId="0" borderId="10" xfId="0" applyFont="1" applyBorder="1" applyAlignment="1">
      <alignment wrapText="1"/>
    </xf>
    <xf numFmtId="2" fontId="43" fillId="0" borderId="10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wrapText="1"/>
    </xf>
    <xf numFmtId="2" fontId="43" fillId="0" borderId="11" xfId="0" applyNumberFormat="1" applyFont="1" applyBorder="1" applyAlignment="1">
      <alignment wrapText="1"/>
    </xf>
    <xf numFmtId="2" fontId="4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44" fillId="0" borderId="0" xfId="0" applyFont="1" applyAlignment="1">
      <alignment horizontal="justify" vertical="center"/>
    </xf>
    <xf numFmtId="0" fontId="45" fillId="0" borderId="0" xfId="0" applyFont="1" applyAlignment="1">
      <alignment/>
    </xf>
    <xf numFmtId="0" fontId="46" fillId="0" borderId="14" xfId="0" applyFont="1" applyBorder="1" applyAlignment="1">
      <alignment horizontal="center" vertical="center" wrapText="1"/>
    </xf>
    <xf numFmtId="0" fontId="46" fillId="0" borderId="0" xfId="0" applyFont="1" applyAlignment="1">
      <alignment horizontal="right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2" fontId="41" fillId="0" borderId="0" xfId="0" applyNumberFormat="1" applyFont="1" applyBorder="1" applyAlignment="1">
      <alignment/>
    </xf>
    <xf numFmtId="0" fontId="43" fillId="0" borderId="10" xfId="0" applyFont="1" applyBorder="1" applyAlignment="1">
      <alignment vertical="top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71" fontId="0" fillId="0" borderId="10" xfId="58" applyFont="1" applyBorder="1" applyAlignment="1">
      <alignment/>
    </xf>
    <xf numFmtId="0" fontId="43" fillId="0" borderId="13" xfId="0" applyFont="1" applyBorder="1" applyAlignment="1">
      <alignment horizontal="center" vertical="center" wrapText="1"/>
    </xf>
    <xf numFmtId="171" fontId="43" fillId="0" borderId="10" xfId="58" applyFont="1" applyBorder="1" applyAlignment="1">
      <alignment horizontal="center"/>
    </xf>
    <xf numFmtId="171" fontId="43" fillId="0" borderId="13" xfId="58" applyFont="1" applyBorder="1" applyAlignment="1">
      <alignment horizontal="center" wrapText="1"/>
    </xf>
    <xf numFmtId="2" fontId="43" fillId="0" borderId="10" xfId="0" applyNumberFormat="1" applyFont="1" applyBorder="1" applyAlignment="1">
      <alignment horizontal="center" wrapText="1"/>
    </xf>
    <xf numFmtId="171" fontId="43" fillId="0" borderId="10" xfId="58" applyFont="1" applyBorder="1" applyAlignment="1">
      <alignment horizontal="center" wrapText="1"/>
    </xf>
    <xf numFmtId="171" fontId="43" fillId="0" borderId="15" xfId="58" applyFont="1" applyBorder="1" applyAlignment="1">
      <alignment horizontal="center" wrapText="1"/>
    </xf>
    <xf numFmtId="171" fontId="41" fillId="0" borderId="10" xfId="58" applyFont="1" applyBorder="1" applyAlignment="1">
      <alignment horizontal="center"/>
    </xf>
    <xf numFmtId="2" fontId="43" fillId="0" borderId="10" xfId="0" applyNumberFormat="1" applyFont="1" applyFill="1" applyBorder="1" applyAlignment="1">
      <alignment horizont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" fontId="43" fillId="0" borderId="13" xfId="0" applyNumberFormat="1" applyFont="1" applyBorder="1" applyAlignment="1">
      <alignment horizont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2" fontId="46" fillId="0" borderId="0" xfId="0" applyNumberFormat="1" applyFont="1" applyAlignment="1">
      <alignment horizontal="center" vertical="top" wrapText="1"/>
    </xf>
    <xf numFmtId="0" fontId="41" fillId="0" borderId="0" xfId="0" applyFont="1" applyAlignment="1">
      <alignment horizontal="center" wrapText="1"/>
    </xf>
    <xf numFmtId="0" fontId="41" fillId="0" borderId="16" xfId="0" applyFont="1" applyBorder="1" applyAlignment="1">
      <alignment horizontal="center" wrapText="1"/>
    </xf>
    <xf numFmtId="0" fontId="43" fillId="0" borderId="10" xfId="0" applyFont="1" applyBorder="1" applyAlignment="1">
      <alignment vertical="center" wrapText="1"/>
    </xf>
    <xf numFmtId="0" fontId="43" fillId="0" borderId="12" xfId="0" applyFont="1" applyBorder="1" applyAlignment="1">
      <alignment vertical="top" wrapText="1"/>
    </xf>
    <xf numFmtId="0" fontId="43" fillId="0" borderId="17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2" fontId="43" fillId="0" borderId="18" xfId="0" applyNumberFormat="1" applyFont="1" applyBorder="1" applyAlignment="1">
      <alignment horizontal="center" vertical="center" wrapText="1"/>
    </xf>
    <xf numFmtId="2" fontId="43" fillId="0" borderId="19" xfId="0" applyNumberFormat="1" applyFont="1" applyBorder="1" applyAlignment="1">
      <alignment horizontal="center" vertical="center" wrapText="1"/>
    </xf>
    <xf numFmtId="2" fontId="43" fillId="0" borderId="20" xfId="0" applyNumberFormat="1" applyFont="1" applyBorder="1" applyAlignment="1">
      <alignment horizontal="center" vertical="center" wrapText="1"/>
    </xf>
    <xf numFmtId="2" fontId="43" fillId="0" borderId="2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2" fontId="43" fillId="0" borderId="12" xfId="0" applyNumberFormat="1" applyFont="1" applyBorder="1" applyAlignment="1">
      <alignment horizontal="center" vertical="center" wrapText="1"/>
    </xf>
    <xf numFmtId="2" fontId="43" fillId="0" borderId="13" xfId="0" applyNumberFormat="1" applyFont="1" applyBorder="1" applyAlignment="1">
      <alignment horizontal="center" vertical="center" wrapText="1"/>
    </xf>
    <xf numFmtId="2" fontId="43" fillId="0" borderId="15" xfId="0" applyNumberFormat="1" applyFont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2" fontId="43" fillId="0" borderId="20" xfId="0" applyNumberFormat="1" applyFont="1" applyFill="1" applyBorder="1" applyAlignment="1">
      <alignment horizontal="center" vertical="center" wrapText="1"/>
    </xf>
    <xf numFmtId="2" fontId="43" fillId="0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15</xdr:row>
      <xdr:rowOff>57150</xdr:rowOff>
    </xdr:from>
    <xdr:to>
      <xdr:col>12</xdr:col>
      <xdr:colOff>752475</xdr:colOff>
      <xdr:row>16</xdr:row>
      <xdr:rowOff>485775</xdr:rowOff>
    </xdr:to>
    <xdr:pic>
      <xdr:nvPicPr>
        <xdr:cNvPr id="1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2762250"/>
          <a:ext cx="714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7"/>
  <sheetViews>
    <sheetView tabSelected="1" view="pageBreakPreview" zoomScale="115" zoomScaleSheetLayoutView="115" zoomScalePageLayoutView="85" workbookViewId="0" topLeftCell="A60">
      <selection activeCell="U67" sqref="U67"/>
    </sheetView>
  </sheetViews>
  <sheetFormatPr defaultColWidth="9.140625" defaultRowHeight="15"/>
  <cols>
    <col min="1" max="1" width="14.8515625" style="0" customWidth="1"/>
    <col min="2" max="2" width="4.57421875" style="0" customWidth="1"/>
    <col min="3" max="3" width="19.421875" style="0" customWidth="1"/>
    <col min="4" max="4" width="4.28125" style="0" customWidth="1"/>
    <col min="5" max="5" width="7.28125" style="4" customWidth="1"/>
    <col min="6" max="6" width="7.7109375" style="4" customWidth="1"/>
    <col min="7" max="7" width="10.8515625" style="4" customWidth="1"/>
    <col min="8" max="8" width="8.8515625" style="4" customWidth="1"/>
    <col min="9" max="9" width="11.57421875" style="7" customWidth="1"/>
    <col min="10" max="10" width="10.140625" style="7" customWidth="1"/>
    <col min="11" max="11" width="11.00390625" style="4" customWidth="1"/>
    <col min="12" max="12" width="9.28125" style="4" customWidth="1"/>
    <col min="13" max="13" width="11.28125" style="4" customWidth="1"/>
    <col min="14" max="14" width="14.57421875" style="0" customWidth="1"/>
  </cols>
  <sheetData>
    <row r="1" spans="1:13" ht="15" customHeight="1">
      <c r="A1" s="1"/>
      <c r="B1" s="1"/>
      <c r="C1" s="1"/>
      <c r="D1" s="1"/>
      <c r="E1" s="3"/>
      <c r="F1" s="3"/>
      <c r="G1" s="3"/>
      <c r="H1" s="3"/>
      <c r="I1" s="49" t="s">
        <v>8</v>
      </c>
      <c r="J1" s="49"/>
      <c r="K1" s="49"/>
      <c r="L1" s="49"/>
      <c r="M1" s="49"/>
    </row>
    <row r="2" spans="1:13" ht="15" customHeight="1">
      <c r="A2" s="1"/>
      <c r="B2" s="1"/>
      <c r="C2" s="1"/>
      <c r="D2" s="1"/>
      <c r="E2" s="3"/>
      <c r="F2" s="3"/>
      <c r="G2" s="3"/>
      <c r="H2" s="3"/>
      <c r="I2" s="49"/>
      <c r="J2" s="49"/>
      <c r="K2" s="49"/>
      <c r="L2" s="49"/>
      <c r="M2" s="49"/>
    </row>
    <row r="3" spans="1:13" ht="15">
      <c r="A3" s="1"/>
      <c r="B3" s="1"/>
      <c r="C3" s="1"/>
      <c r="D3" s="1"/>
      <c r="E3" s="3"/>
      <c r="F3" s="3"/>
      <c r="G3" s="3"/>
      <c r="H3" s="3"/>
      <c r="I3" s="49"/>
      <c r="J3" s="49"/>
      <c r="K3" s="49"/>
      <c r="L3" s="49"/>
      <c r="M3" s="49"/>
    </row>
    <row r="4" spans="1:13" ht="3" customHeight="1">
      <c r="A4" s="1"/>
      <c r="B4" s="1"/>
      <c r="C4" s="1"/>
      <c r="D4" s="1"/>
      <c r="E4" s="3"/>
      <c r="F4" s="3"/>
      <c r="G4" s="3"/>
      <c r="H4" s="3"/>
      <c r="I4" s="49"/>
      <c r="J4" s="49"/>
      <c r="K4" s="49"/>
      <c r="L4" s="49"/>
      <c r="M4" s="49"/>
    </row>
    <row r="5" spans="1:13" ht="15" hidden="1">
      <c r="A5" s="1"/>
      <c r="B5" s="1"/>
      <c r="C5" s="1"/>
      <c r="D5" s="1"/>
      <c r="E5" s="3"/>
      <c r="F5" s="3"/>
      <c r="G5" s="3"/>
      <c r="H5" s="3"/>
      <c r="I5" s="49"/>
      <c r="J5" s="49"/>
      <c r="K5" s="49"/>
      <c r="L5" s="49"/>
      <c r="M5" s="49"/>
    </row>
    <row r="6" spans="1:13" ht="15">
      <c r="A6" s="1"/>
      <c r="B6" s="1"/>
      <c r="C6" s="1"/>
      <c r="D6" s="1"/>
      <c r="E6" s="3"/>
      <c r="F6" s="3"/>
      <c r="G6" s="3"/>
      <c r="H6" s="3"/>
      <c r="I6" s="49"/>
      <c r="J6" s="49"/>
      <c r="K6" s="49"/>
      <c r="L6" s="49"/>
      <c r="M6" s="49"/>
    </row>
    <row r="7" spans="1:13" ht="15" customHeight="1" hidden="1">
      <c r="A7" s="1"/>
      <c r="B7" s="1"/>
      <c r="C7" s="1"/>
      <c r="D7" s="1"/>
      <c r="E7" s="3"/>
      <c r="F7" s="3"/>
      <c r="G7" s="3"/>
      <c r="H7" s="3"/>
      <c r="I7" s="49"/>
      <c r="J7" s="49"/>
      <c r="K7" s="49"/>
      <c r="L7" s="49"/>
      <c r="M7" s="49"/>
    </row>
    <row r="8" spans="1:13" ht="15" customHeight="1" hidden="1">
      <c r="A8" s="1"/>
      <c r="B8" s="1"/>
      <c r="C8" s="1"/>
      <c r="D8" s="1"/>
      <c r="E8" s="3"/>
      <c r="F8" s="3"/>
      <c r="G8" s="3"/>
      <c r="H8" s="3"/>
      <c r="I8" s="49"/>
      <c r="J8" s="49"/>
      <c r="K8" s="49"/>
      <c r="L8" s="49"/>
      <c r="M8" s="49"/>
    </row>
    <row r="9" spans="1:13" ht="3" customHeight="1">
      <c r="A9" s="1"/>
      <c r="B9" s="1"/>
      <c r="E9" s="3"/>
      <c r="F9" s="3"/>
      <c r="G9" s="3"/>
      <c r="H9" s="3"/>
      <c r="I9" s="49"/>
      <c r="J9" s="49"/>
      <c r="K9" s="49"/>
      <c r="L9" s="49"/>
      <c r="M9" s="49"/>
    </row>
    <row r="10" spans="1:13" ht="3.75" customHeight="1">
      <c r="A10" s="1"/>
      <c r="B10" s="1"/>
      <c r="C10" s="1"/>
      <c r="D10" s="1"/>
      <c r="E10" s="3"/>
      <c r="F10" s="3"/>
      <c r="G10" s="3"/>
      <c r="H10" s="3"/>
      <c r="I10" s="6"/>
      <c r="J10" s="6"/>
      <c r="K10" s="3"/>
      <c r="L10" s="3"/>
      <c r="M10" s="3"/>
    </row>
    <row r="11" spans="1:13" ht="15">
      <c r="A11" s="50" t="s">
        <v>10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3" ht="3.75" customHeight="1" hidden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3" ht="21.75" customHeight="1">
      <c r="A13" s="1"/>
      <c r="B13" s="1"/>
      <c r="C13" s="1"/>
      <c r="D13" s="1"/>
      <c r="E13" s="3" t="s">
        <v>22</v>
      </c>
      <c r="F13" s="3"/>
      <c r="G13" s="3"/>
      <c r="H13" s="3"/>
      <c r="I13" s="6"/>
      <c r="J13" s="6"/>
      <c r="K13" s="20"/>
      <c r="L13" s="20"/>
      <c r="M13" s="3"/>
    </row>
    <row r="14" spans="1:14" ht="41.25" customHeight="1">
      <c r="A14" s="8" t="s">
        <v>0</v>
      </c>
      <c r="B14" s="52" t="s">
        <v>21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5" spans="1:14" ht="65.25" customHeight="1">
      <c r="A15" s="21" t="s">
        <v>9</v>
      </c>
      <c r="B15" s="52" t="s">
        <v>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ht="23.25" customHeight="1">
      <c r="A16" s="53"/>
      <c r="B16" s="60" t="s">
        <v>2</v>
      </c>
      <c r="C16" s="60" t="s">
        <v>3</v>
      </c>
      <c r="D16" s="22"/>
      <c r="E16" s="62" t="s">
        <v>4</v>
      </c>
      <c r="F16" s="56" t="s">
        <v>19</v>
      </c>
      <c r="G16" s="57"/>
      <c r="H16" s="58" t="s">
        <v>20</v>
      </c>
      <c r="I16" s="59"/>
      <c r="J16" s="67" t="s">
        <v>5</v>
      </c>
      <c r="K16" s="68"/>
      <c r="L16" s="62" t="s">
        <v>15</v>
      </c>
      <c r="M16" s="12"/>
      <c r="N16" s="65" t="s">
        <v>16</v>
      </c>
    </row>
    <row r="17" spans="1:14" ht="40.5" customHeight="1">
      <c r="A17" s="54"/>
      <c r="B17" s="61"/>
      <c r="C17" s="61"/>
      <c r="D17" s="23" t="s">
        <v>14</v>
      </c>
      <c r="E17" s="63"/>
      <c r="F17" s="9" t="s">
        <v>6</v>
      </c>
      <c r="G17" s="9" t="s">
        <v>17</v>
      </c>
      <c r="H17" s="9" t="s">
        <v>6</v>
      </c>
      <c r="I17" s="9" t="s">
        <v>17</v>
      </c>
      <c r="J17" s="9" t="s">
        <v>6</v>
      </c>
      <c r="K17" s="9" t="s">
        <v>17</v>
      </c>
      <c r="L17" s="64"/>
      <c r="M17" s="13"/>
      <c r="N17" s="65"/>
    </row>
    <row r="18" spans="1:14" ht="27" customHeight="1">
      <c r="A18" s="54"/>
      <c r="B18" s="26">
        <v>1</v>
      </c>
      <c r="C18" s="41" t="s">
        <v>23</v>
      </c>
      <c r="D18" s="26" t="s">
        <v>18</v>
      </c>
      <c r="E18" s="39">
        <v>230</v>
      </c>
      <c r="F18" s="31">
        <v>53</v>
      </c>
      <c r="G18" s="29">
        <f aca="true" t="shared" si="0" ref="G18:G32">E18*F18</f>
        <v>12190</v>
      </c>
      <c r="H18" s="32">
        <v>69</v>
      </c>
      <c r="I18" s="29">
        <f>E18*H18</f>
        <v>15870</v>
      </c>
      <c r="J18" s="32">
        <v>70.5</v>
      </c>
      <c r="K18" s="29">
        <f>E18*J18</f>
        <v>16215</v>
      </c>
      <c r="L18" s="33">
        <f>ROUND((F18+H18+J18)/3,0)</f>
        <v>64</v>
      </c>
      <c r="M18" s="30">
        <f>E18/3*(F18+H18+J18)</f>
        <v>14758.333333333334</v>
      </c>
      <c r="N18" s="34">
        <f>L18*E18</f>
        <v>14720</v>
      </c>
    </row>
    <row r="19" spans="1:14" ht="30" customHeight="1">
      <c r="A19" s="54"/>
      <c r="B19" s="26">
        <f>1+B18</f>
        <v>2</v>
      </c>
      <c r="C19" s="41" t="s">
        <v>24</v>
      </c>
      <c r="D19" s="28" t="s">
        <v>18</v>
      </c>
      <c r="E19" s="39">
        <v>100</v>
      </c>
      <c r="F19" s="31">
        <v>88</v>
      </c>
      <c r="G19" s="29">
        <f t="shared" si="0"/>
        <v>8800</v>
      </c>
      <c r="H19" s="32">
        <v>101</v>
      </c>
      <c r="I19" s="29">
        <f aca="true" t="shared" si="1" ref="I19:I32">E19*H19</f>
        <v>10100</v>
      </c>
      <c r="J19" s="32">
        <v>105</v>
      </c>
      <c r="K19" s="29">
        <f aca="true" t="shared" si="2" ref="K19:K32">E19*J19</f>
        <v>10500</v>
      </c>
      <c r="L19" s="33">
        <f aca="true" t="shared" si="3" ref="L19:L32">ROUND((F19+H19+J19)/3,0)</f>
        <v>98</v>
      </c>
      <c r="M19" s="30">
        <f aca="true" t="shared" si="4" ref="M19:M32">E19/3*(F19+H19+J19)</f>
        <v>9800</v>
      </c>
      <c r="N19" s="34">
        <f aca="true" t="shared" si="5" ref="N19:N32">L19*E19</f>
        <v>9800</v>
      </c>
    </row>
    <row r="20" spans="1:14" ht="27.75" customHeight="1">
      <c r="A20" s="54"/>
      <c r="B20" s="36">
        <f aca="true" t="shared" si="6" ref="B20:B32">1+B19</f>
        <v>3</v>
      </c>
      <c r="C20" s="41" t="s">
        <v>25</v>
      </c>
      <c r="D20" s="28" t="s">
        <v>18</v>
      </c>
      <c r="E20" s="39">
        <v>80</v>
      </c>
      <c r="F20" s="31">
        <v>214</v>
      </c>
      <c r="G20" s="29">
        <f t="shared" si="0"/>
        <v>17120</v>
      </c>
      <c r="H20" s="32">
        <v>244</v>
      </c>
      <c r="I20" s="29">
        <f t="shared" si="1"/>
        <v>19520</v>
      </c>
      <c r="J20" s="32">
        <v>245</v>
      </c>
      <c r="K20" s="29">
        <f t="shared" si="2"/>
        <v>19600</v>
      </c>
      <c r="L20" s="33">
        <f t="shared" si="3"/>
        <v>234</v>
      </c>
      <c r="M20" s="30">
        <f t="shared" si="4"/>
        <v>18746.666666666668</v>
      </c>
      <c r="N20" s="34">
        <f t="shared" si="5"/>
        <v>18720</v>
      </c>
    </row>
    <row r="21" spans="1:14" ht="27.75" customHeight="1">
      <c r="A21" s="54"/>
      <c r="B21" s="36">
        <f t="shared" si="6"/>
        <v>4</v>
      </c>
      <c r="C21" s="41" t="s">
        <v>69</v>
      </c>
      <c r="D21" s="36" t="s">
        <v>18</v>
      </c>
      <c r="E21" s="39">
        <v>8</v>
      </c>
      <c r="F21" s="35">
        <v>275</v>
      </c>
      <c r="G21" s="29">
        <f t="shared" si="0"/>
        <v>2200</v>
      </c>
      <c r="H21" s="32">
        <v>283</v>
      </c>
      <c r="I21" s="29">
        <f t="shared" si="1"/>
        <v>2264</v>
      </c>
      <c r="J21" s="32">
        <v>291</v>
      </c>
      <c r="K21" s="29">
        <f t="shared" si="2"/>
        <v>2328</v>
      </c>
      <c r="L21" s="33">
        <f t="shared" si="3"/>
        <v>283</v>
      </c>
      <c r="M21" s="30">
        <f t="shared" si="4"/>
        <v>2264</v>
      </c>
      <c r="N21" s="34">
        <f t="shared" si="5"/>
        <v>2264</v>
      </c>
    </row>
    <row r="22" spans="1:14" ht="39" customHeight="1">
      <c r="A22" s="54"/>
      <c r="B22" s="36">
        <f t="shared" si="6"/>
        <v>5</v>
      </c>
      <c r="C22" s="41" t="s">
        <v>26</v>
      </c>
      <c r="D22" s="36" t="s">
        <v>18</v>
      </c>
      <c r="E22" s="39">
        <v>200</v>
      </c>
      <c r="F22" s="31">
        <v>25</v>
      </c>
      <c r="G22" s="29">
        <f t="shared" si="0"/>
        <v>5000</v>
      </c>
      <c r="H22" s="32">
        <v>30</v>
      </c>
      <c r="I22" s="29">
        <f t="shared" si="1"/>
        <v>6000</v>
      </c>
      <c r="J22" s="32">
        <v>33</v>
      </c>
      <c r="K22" s="29">
        <f t="shared" si="2"/>
        <v>6600</v>
      </c>
      <c r="L22" s="33">
        <f t="shared" si="3"/>
        <v>29</v>
      </c>
      <c r="M22" s="30">
        <f t="shared" si="4"/>
        <v>5866.666666666667</v>
      </c>
      <c r="N22" s="34">
        <f t="shared" si="5"/>
        <v>5800</v>
      </c>
    </row>
    <row r="23" spans="1:14" ht="39" customHeight="1">
      <c r="A23" s="54"/>
      <c r="B23" s="36">
        <f t="shared" si="6"/>
        <v>6</v>
      </c>
      <c r="C23" s="41" t="s">
        <v>27</v>
      </c>
      <c r="D23" s="36" t="s">
        <v>18</v>
      </c>
      <c r="E23" s="39">
        <v>200</v>
      </c>
      <c r="F23" s="35">
        <v>78</v>
      </c>
      <c r="G23" s="29">
        <f t="shared" si="0"/>
        <v>15600</v>
      </c>
      <c r="H23" s="32">
        <v>93</v>
      </c>
      <c r="I23" s="29">
        <f t="shared" si="1"/>
        <v>18600</v>
      </c>
      <c r="J23" s="32">
        <v>96</v>
      </c>
      <c r="K23" s="29">
        <f t="shared" si="2"/>
        <v>19200</v>
      </c>
      <c r="L23" s="33">
        <f t="shared" si="3"/>
        <v>89</v>
      </c>
      <c r="M23" s="30">
        <f t="shared" si="4"/>
        <v>17800</v>
      </c>
      <c r="N23" s="34">
        <f t="shared" si="5"/>
        <v>17800</v>
      </c>
    </row>
    <row r="24" spans="1:14" ht="39" customHeight="1">
      <c r="A24" s="54"/>
      <c r="B24" s="37">
        <v>7</v>
      </c>
      <c r="C24" s="41" t="s">
        <v>28</v>
      </c>
      <c r="D24" s="37" t="s">
        <v>18</v>
      </c>
      <c r="E24" s="39">
        <v>100</v>
      </c>
      <c r="F24" s="35">
        <v>41</v>
      </c>
      <c r="G24" s="29">
        <f>E24*F24</f>
        <v>4100</v>
      </c>
      <c r="H24" s="32">
        <v>49</v>
      </c>
      <c r="I24" s="29">
        <f>E24*H24</f>
        <v>4900</v>
      </c>
      <c r="J24" s="32">
        <v>52</v>
      </c>
      <c r="K24" s="29">
        <f>E24*J24</f>
        <v>5200</v>
      </c>
      <c r="L24" s="33">
        <f>ROUND((F24+H24+J24)/3,0)</f>
        <v>47</v>
      </c>
      <c r="M24" s="30">
        <f>E24/3*(F24+H24+J24)</f>
        <v>4733.333333333334</v>
      </c>
      <c r="N24" s="34">
        <f>L24*E24</f>
        <v>4700</v>
      </c>
    </row>
    <row r="25" spans="1:14" ht="36" customHeight="1">
      <c r="A25" s="54"/>
      <c r="B25" s="36">
        <v>8</v>
      </c>
      <c r="C25" s="41" t="s">
        <v>41</v>
      </c>
      <c r="D25" s="36" t="s">
        <v>18</v>
      </c>
      <c r="E25" s="39">
        <v>50</v>
      </c>
      <c r="F25" s="35">
        <v>420</v>
      </c>
      <c r="G25" s="29">
        <f t="shared" si="0"/>
        <v>21000</v>
      </c>
      <c r="H25" s="32">
        <v>499</v>
      </c>
      <c r="I25" s="29">
        <f t="shared" si="1"/>
        <v>24950</v>
      </c>
      <c r="J25" s="32">
        <v>520</v>
      </c>
      <c r="K25" s="29">
        <f t="shared" si="2"/>
        <v>26000</v>
      </c>
      <c r="L25" s="33">
        <f>ROUND((F25+H25+J25)/3,0)</f>
        <v>480</v>
      </c>
      <c r="M25" s="30">
        <f t="shared" si="4"/>
        <v>23983.333333333336</v>
      </c>
      <c r="N25" s="34">
        <f t="shared" si="5"/>
        <v>24000</v>
      </c>
    </row>
    <row r="26" spans="1:14" ht="37.5" customHeight="1">
      <c r="A26" s="54"/>
      <c r="B26" s="36">
        <v>9</v>
      </c>
      <c r="C26" s="40" t="s">
        <v>40</v>
      </c>
      <c r="D26" s="36" t="s">
        <v>18</v>
      </c>
      <c r="E26" s="39">
        <v>80</v>
      </c>
      <c r="F26" s="31">
        <v>350</v>
      </c>
      <c r="G26" s="29">
        <f t="shared" si="0"/>
        <v>28000</v>
      </c>
      <c r="H26" s="32">
        <v>360</v>
      </c>
      <c r="I26" s="29">
        <f t="shared" si="1"/>
        <v>28800</v>
      </c>
      <c r="J26" s="32">
        <v>380</v>
      </c>
      <c r="K26" s="29">
        <f t="shared" si="2"/>
        <v>30400</v>
      </c>
      <c r="L26" s="33">
        <f t="shared" si="3"/>
        <v>363</v>
      </c>
      <c r="M26" s="30">
        <f t="shared" si="4"/>
        <v>29066.666666666668</v>
      </c>
      <c r="N26" s="34">
        <f t="shared" si="5"/>
        <v>29040</v>
      </c>
    </row>
    <row r="27" spans="1:14" ht="39.75" customHeight="1">
      <c r="A27" s="54"/>
      <c r="B27" s="37">
        <v>10</v>
      </c>
      <c r="C27" s="45" t="s">
        <v>42</v>
      </c>
      <c r="D27" s="37" t="s">
        <v>18</v>
      </c>
      <c r="E27" s="39">
        <v>150</v>
      </c>
      <c r="F27" s="31">
        <v>236</v>
      </c>
      <c r="G27" s="29">
        <f>E27*F27</f>
        <v>35400</v>
      </c>
      <c r="H27" s="32">
        <v>273</v>
      </c>
      <c r="I27" s="29">
        <f>E27*H27</f>
        <v>40950</v>
      </c>
      <c r="J27" s="32">
        <v>275</v>
      </c>
      <c r="K27" s="29">
        <f>E27*J27</f>
        <v>41250</v>
      </c>
      <c r="L27" s="33">
        <f>ROUND((F27+H27+J27)/3,0)</f>
        <v>261</v>
      </c>
      <c r="M27" s="30">
        <f>E27/3*(F27+H27+J27)</f>
        <v>39200</v>
      </c>
      <c r="N27" s="34">
        <f>L27*E27</f>
        <v>39150</v>
      </c>
    </row>
    <row r="28" spans="1:14" ht="27" customHeight="1">
      <c r="A28" s="54"/>
      <c r="B28" s="36">
        <v>11</v>
      </c>
      <c r="C28" s="45" t="s">
        <v>29</v>
      </c>
      <c r="D28" s="36" t="s">
        <v>18</v>
      </c>
      <c r="E28" s="39">
        <v>30</v>
      </c>
      <c r="F28" s="35">
        <v>302</v>
      </c>
      <c r="G28" s="29">
        <f t="shared" si="0"/>
        <v>9060</v>
      </c>
      <c r="H28" s="32">
        <v>353</v>
      </c>
      <c r="I28" s="29">
        <f t="shared" si="1"/>
        <v>10590</v>
      </c>
      <c r="J28" s="32">
        <v>355</v>
      </c>
      <c r="K28" s="29">
        <f t="shared" si="2"/>
        <v>10650</v>
      </c>
      <c r="L28" s="33">
        <f t="shared" si="3"/>
        <v>337</v>
      </c>
      <c r="M28" s="30">
        <f t="shared" si="4"/>
        <v>10100</v>
      </c>
      <c r="N28" s="34">
        <f t="shared" si="5"/>
        <v>10110</v>
      </c>
    </row>
    <row r="29" spans="1:14" ht="27" customHeight="1">
      <c r="A29" s="54"/>
      <c r="B29" s="36">
        <f t="shared" si="6"/>
        <v>12</v>
      </c>
      <c r="C29" s="42" t="s">
        <v>43</v>
      </c>
      <c r="D29" s="36" t="s">
        <v>18</v>
      </c>
      <c r="E29" s="39">
        <v>60</v>
      </c>
      <c r="F29" s="35">
        <v>7</v>
      </c>
      <c r="G29" s="29">
        <f t="shared" si="0"/>
        <v>420</v>
      </c>
      <c r="H29" s="32">
        <v>7</v>
      </c>
      <c r="I29" s="29">
        <f t="shared" si="1"/>
        <v>420</v>
      </c>
      <c r="J29" s="32">
        <v>8</v>
      </c>
      <c r="K29" s="29">
        <f t="shared" si="2"/>
        <v>480</v>
      </c>
      <c r="L29" s="33">
        <f t="shared" si="3"/>
        <v>7</v>
      </c>
      <c r="M29" s="30">
        <f t="shared" si="4"/>
        <v>440</v>
      </c>
      <c r="N29" s="34">
        <f t="shared" si="5"/>
        <v>420</v>
      </c>
    </row>
    <row r="30" spans="1:14" ht="30" customHeight="1">
      <c r="A30" s="54"/>
      <c r="B30" s="36">
        <f t="shared" si="6"/>
        <v>13</v>
      </c>
      <c r="C30" s="45" t="s">
        <v>44</v>
      </c>
      <c r="D30" s="36" t="s">
        <v>18</v>
      </c>
      <c r="E30" s="39">
        <v>350</v>
      </c>
      <c r="F30" s="35">
        <v>55</v>
      </c>
      <c r="G30" s="29">
        <f t="shared" si="0"/>
        <v>19250</v>
      </c>
      <c r="H30" s="32">
        <v>65</v>
      </c>
      <c r="I30" s="29">
        <f t="shared" si="1"/>
        <v>22750</v>
      </c>
      <c r="J30" s="32">
        <v>69</v>
      </c>
      <c r="K30" s="29">
        <f t="shared" si="2"/>
        <v>24150</v>
      </c>
      <c r="L30" s="33">
        <f t="shared" si="3"/>
        <v>63</v>
      </c>
      <c r="M30" s="30">
        <f t="shared" si="4"/>
        <v>22050</v>
      </c>
      <c r="N30" s="34">
        <f t="shared" si="5"/>
        <v>22050</v>
      </c>
    </row>
    <row r="31" spans="1:14" ht="30" customHeight="1">
      <c r="A31" s="54"/>
      <c r="B31" s="36">
        <f t="shared" si="6"/>
        <v>14</v>
      </c>
      <c r="C31" s="45" t="s">
        <v>30</v>
      </c>
      <c r="D31" s="36" t="s">
        <v>18</v>
      </c>
      <c r="E31" s="39">
        <v>200</v>
      </c>
      <c r="F31" s="35">
        <v>55</v>
      </c>
      <c r="G31" s="29">
        <f t="shared" si="0"/>
        <v>11000</v>
      </c>
      <c r="H31" s="32">
        <v>63</v>
      </c>
      <c r="I31" s="29">
        <f t="shared" si="1"/>
        <v>12600</v>
      </c>
      <c r="J31" s="32">
        <v>65</v>
      </c>
      <c r="K31" s="29">
        <f t="shared" si="2"/>
        <v>13000</v>
      </c>
      <c r="L31" s="33">
        <f t="shared" si="3"/>
        <v>61</v>
      </c>
      <c r="M31" s="30">
        <f t="shared" si="4"/>
        <v>12200</v>
      </c>
      <c r="N31" s="34">
        <f t="shared" si="5"/>
        <v>12200</v>
      </c>
    </row>
    <row r="32" spans="1:14" ht="40.5" customHeight="1">
      <c r="A32" s="54"/>
      <c r="B32" s="36">
        <f t="shared" si="6"/>
        <v>15</v>
      </c>
      <c r="C32" s="45" t="s">
        <v>31</v>
      </c>
      <c r="D32" s="36" t="s">
        <v>18</v>
      </c>
      <c r="E32" s="39">
        <v>15</v>
      </c>
      <c r="F32" s="35">
        <v>229</v>
      </c>
      <c r="G32" s="29">
        <f t="shared" si="0"/>
        <v>3435</v>
      </c>
      <c r="H32" s="32">
        <v>237</v>
      </c>
      <c r="I32" s="29">
        <f t="shared" si="1"/>
        <v>3555</v>
      </c>
      <c r="J32" s="32">
        <v>240</v>
      </c>
      <c r="K32" s="29">
        <f t="shared" si="2"/>
        <v>3600</v>
      </c>
      <c r="L32" s="33">
        <f t="shared" si="3"/>
        <v>235</v>
      </c>
      <c r="M32" s="30">
        <f t="shared" si="4"/>
        <v>3530</v>
      </c>
      <c r="N32" s="34">
        <f t="shared" si="5"/>
        <v>3525</v>
      </c>
    </row>
    <row r="33" spans="1:14" ht="40.5" customHeight="1">
      <c r="A33" s="54"/>
      <c r="B33" s="37">
        <v>16</v>
      </c>
      <c r="C33" s="45" t="s">
        <v>45</v>
      </c>
      <c r="D33" s="37" t="s">
        <v>18</v>
      </c>
      <c r="E33" s="39">
        <v>85</v>
      </c>
      <c r="F33" s="35">
        <v>68</v>
      </c>
      <c r="G33" s="29">
        <f aca="true" t="shared" si="7" ref="G33:G38">E33*F33</f>
        <v>5780</v>
      </c>
      <c r="H33" s="32">
        <v>82</v>
      </c>
      <c r="I33" s="29">
        <f aca="true" t="shared" si="8" ref="I33:I38">E33*H33</f>
        <v>6970</v>
      </c>
      <c r="J33" s="32">
        <v>88</v>
      </c>
      <c r="K33" s="29">
        <f aca="true" t="shared" si="9" ref="K33:K38">E33*J33</f>
        <v>7480</v>
      </c>
      <c r="L33" s="33">
        <f aca="true" t="shared" si="10" ref="L33:L38">ROUND((F33+H33+J33)/3,0)</f>
        <v>79</v>
      </c>
      <c r="M33" s="30">
        <f aca="true" t="shared" si="11" ref="M33:M38">E33/3*(F33+H33+J33)</f>
        <v>6743.333333333333</v>
      </c>
      <c r="N33" s="34">
        <f aca="true" t="shared" si="12" ref="N33:N38">L33*E33</f>
        <v>6715</v>
      </c>
    </row>
    <row r="34" spans="1:14" ht="40.5" customHeight="1">
      <c r="A34" s="54"/>
      <c r="B34" s="37">
        <v>17</v>
      </c>
      <c r="C34" s="45" t="s">
        <v>32</v>
      </c>
      <c r="D34" s="37" t="s">
        <v>18</v>
      </c>
      <c r="E34" s="39">
        <v>30</v>
      </c>
      <c r="F34" s="35">
        <v>189</v>
      </c>
      <c r="G34" s="29">
        <f t="shared" si="7"/>
        <v>5670</v>
      </c>
      <c r="H34" s="32">
        <v>215</v>
      </c>
      <c r="I34" s="29">
        <f t="shared" si="8"/>
        <v>6450</v>
      </c>
      <c r="J34" s="32">
        <v>220</v>
      </c>
      <c r="K34" s="29">
        <f t="shared" si="9"/>
        <v>6600</v>
      </c>
      <c r="L34" s="33">
        <f t="shared" si="10"/>
        <v>208</v>
      </c>
      <c r="M34" s="30">
        <f t="shared" si="11"/>
        <v>6240</v>
      </c>
      <c r="N34" s="34">
        <f t="shared" si="12"/>
        <v>6240</v>
      </c>
    </row>
    <row r="35" spans="1:14" ht="40.5" customHeight="1">
      <c r="A35" s="54"/>
      <c r="B35" s="37">
        <v>18</v>
      </c>
      <c r="C35" s="45" t="s">
        <v>33</v>
      </c>
      <c r="D35" s="37" t="s">
        <v>18</v>
      </c>
      <c r="E35" s="39">
        <v>20</v>
      </c>
      <c r="F35" s="35">
        <v>353</v>
      </c>
      <c r="G35" s="29">
        <f t="shared" si="7"/>
        <v>7060</v>
      </c>
      <c r="H35" s="32">
        <v>403</v>
      </c>
      <c r="I35" s="29">
        <f t="shared" si="8"/>
        <v>8060</v>
      </c>
      <c r="J35" s="32">
        <v>410</v>
      </c>
      <c r="K35" s="29">
        <f t="shared" si="9"/>
        <v>8200</v>
      </c>
      <c r="L35" s="33">
        <f t="shared" si="10"/>
        <v>389</v>
      </c>
      <c r="M35" s="30">
        <f t="shared" si="11"/>
        <v>7773.333333333334</v>
      </c>
      <c r="N35" s="34">
        <f t="shared" si="12"/>
        <v>7780</v>
      </c>
    </row>
    <row r="36" spans="1:14" ht="40.5" customHeight="1">
      <c r="A36" s="54"/>
      <c r="B36" s="37">
        <v>19</v>
      </c>
      <c r="C36" s="45" t="s">
        <v>46</v>
      </c>
      <c r="D36" s="37" t="s">
        <v>18</v>
      </c>
      <c r="E36" s="39">
        <v>50</v>
      </c>
      <c r="F36" s="35">
        <v>65</v>
      </c>
      <c r="G36" s="29">
        <f t="shared" si="7"/>
        <v>3250</v>
      </c>
      <c r="H36" s="32">
        <v>75</v>
      </c>
      <c r="I36" s="29">
        <f t="shared" si="8"/>
        <v>3750</v>
      </c>
      <c r="J36" s="32">
        <v>80</v>
      </c>
      <c r="K36" s="29">
        <f t="shared" si="9"/>
        <v>4000</v>
      </c>
      <c r="L36" s="33">
        <f t="shared" si="10"/>
        <v>73</v>
      </c>
      <c r="M36" s="30">
        <f t="shared" si="11"/>
        <v>3666.666666666667</v>
      </c>
      <c r="N36" s="34">
        <f t="shared" si="12"/>
        <v>3650</v>
      </c>
    </row>
    <row r="37" spans="1:14" ht="40.5" customHeight="1">
      <c r="A37" s="54"/>
      <c r="B37" s="37">
        <v>20</v>
      </c>
      <c r="C37" s="45" t="s">
        <v>47</v>
      </c>
      <c r="D37" s="37" t="s">
        <v>18</v>
      </c>
      <c r="E37" s="39">
        <v>30</v>
      </c>
      <c r="F37" s="35">
        <v>101</v>
      </c>
      <c r="G37" s="29">
        <f t="shared" si="7"/>
        <v>3030</v>
      </c>
      <c r="H37" s="32">
        <v>110</v>
      </c>
      <c r="I37" s="29">
        <f t="shared" si="8"/>
        <v>3300</v>
      </c>
      <c r="J37" s="32">
        <v>115</v>
      </c>
      <c r="K37" s="29">
        <f t="shared" si="9"/>
        <v>3450</v>
      </c>
      <c r="L37" s="33">
        <f t="shared" si="10"/>
        <v>109</v>
      </c>
      <c r="M37" s="30">
        <f t="shared" si="11"/>
        <v>3260</v>
      </c>
      <c r="N37" s="34">
        <f t="shared" si="12"/>
        <v>3270</v>
      </c>
    </row>
    <row r="38" spans="1:14" ht="40.5" customHeight="1">
      <c r="A38" s="54"/>
      <c r="B38" s="37">
        <v>21</v>
      </c>
      <c r="C38" s="45" t="s">
        <v>48</v>
      </c>
      <c r="D38" s="37" t="s">
        <v>34</v>
      </c>
      <c r="E38" s="39">
        <v>8</v>
      </c>
      <c r="F38" s="35">
        <v>1100</v>
      </c>
      <c r="G38" s="29">
        <f t="shared" si="7"/>
        <v>8800</v>
      </c>
      <c r="H38" s="32">
        <v>1500</v>
      </c>
      <c r="I38" s="29">
        <f t="shared" si="8"/>
        <v>12000</v>
      </c>
      <c r="J38" s="32">
        <v>1600</v>
      </c>
      <c r="K38" s="29">
        <f t="shared" si="9"/>
        <v>12800</v>
      </c>
      <c r="L38" s="33">
        <f t="shared" si="10"/>
        <v>1400</v>
      </c>
      <c r="M38" s="30">
        <f t="shared" si="11"/>
        <v>11200</v>
      </c>
      <c r="N38" s="34">
        <f t="shared" si="12"/>
        <v>11200</v>
      </c>
    </row>
    <row r="39" spans="1:14" ht="40.5" customHeight="1">
      <c r="A39" s="54"/>
      <c r="B39" s="37">
        <v>22</v>
      </c>
      <c r="C39" s="45" t="s">
        <v>49</v>
      </c>
      <c r="D39" s="37" t="s">
        <v>34</v>
      </c>
      <c r="E39" s="39">
        <v>5</v>
      </c>
      <c r="F39" s="35">
        <v>1200</v>
      </c>
      <c r="G39" s="29">
        <f>E39*F39</f>
        <v>6000</v>
      </c>
      <c r="H39" s="32">
        <v>1500</v>
      </c>
      <c r="I39" s="29">
        <f>E39*H39</f>
        <v>7500</v>
      </c>
      <c r="J39" s="32">
        <v>1650</v>
      </c>
      <c r="K39" s="29">
        <f>E39*J39</f>
        <v>8250</v>
      </c>
      <c r="L39" s="33">
        <f>ROUND((F39+H39+J39)/3,0)</f>
        <v>1450</v>
      </c>
      <c r="M39" s="30">
        <f>E39/3*(F39+H39+J39)</f>
        <v>7250</v>
      </c>
      <c r="N39" s="34">
        <f>L39*E39</f>
        <v>7250</v>
      </c>
    </row>
    <row r="40" spans="1:14" ht="40.5" customHeight="1">
      <c r="A40" s="54"/>
      <c r="B40" s="37">
        <v>23</v>
      </c>
      <c r="C40" s="45" t="s">
        <v>50</v>
      </c>
      <c r="D40" s="37" t="s">
        <v>18</v>
      </c>
      <c r="E40" s="39">
        <v>200</v>
      </c>
      <c r="F40" s="35">
        <v>15</v>
      </c>
      <c r="G40" s="29">
        <f>E40*F40</f>
        <v>3000</v>
      </c>
      <c r="H40" s="32">
        <v>16</v>
      </c>
      <c r="I40" s="29">
        <f>E40*H40</f>
        <v>3200</v>
      </c>
      <c r="J40" s="32">
        <v>18</v>
      </c>
      <c r="K40" s="29">
        <f>E40*J40</f>
        <v>3600</v>
      </c>
      <c r="L40" s="33">
        <f>ROUND((F40+H40+J40)/3,0)</f>
        <v>16</v>
      </c>
      <c r="M40" s="30">
        <f>E40/3*(F40+H40+J40)</f>
        <v>3266.666666666667</v>
      </c>
      <c r="N40" s="34">
        <f>L40*E40</f>
        <v>3200</v>
      </c>
    </row>
    <row r="41" spans="1:14" ht="40.5" customHeight="1">
      <c r="A41" s="54"/>
      <c r="B41" s="37">
        <v>24</v>
      </c>
      <c r="C41" s="45" t="s">
        <v>51</v>
      </c>
      <c r="D41" s="43" t="s">
        <v>18</v>
      </c>
      <c r="E41" s="39">
        <v>50</v>
      </c>
      <c r="F41" s="35">
        <v>2</v>
      </c>
      <c r="G41" s="29">
        <f aca="true" t="shared" si="13" ref="G41:G46">E41*F41</f>
        <v>100</v>
      </c>
      <c r="H41" s="32">
        <v>3</v>
      </c>
      <c r="I41" s="29">
        <f aca="true" t="shared" si="14" ref="I41:I46">E41*H41</f>
        <v>150</v>
      </c>
      <c r="J41" s="32">
        <v>3.5</v>
      </c>
      <c r="K41" s="29">
        <f aca="true" t="shared" si="15" ref="K41:K46">E41*J41</f>
        <v>175</v>
      </c>
      <c r="L41" s="33">
        <f aca="true" t="shared" si="16" ref="L41:L46">ROUND((F41+H41+J41)/3,0)</f>
        <v>3</v>
      </c>
      <c r="M41" s="30">
        <f aca="true" t="shared" si="17" ref="M41:M46">E41/3*(F41+H41+J41)</f>
        <v>141.66666666666669</v>
      </c>
      <c r="N41" s="34">
        <f aca="true" t="shared" si="18" ref="N41:N46">L41*E41</f>
        <v>150</v>
      </c>
    </row>
    <row r="42" spans="1:14" ht="33" customHeight="1">
      <c r="A42" s="54"/>
      <c r="B42" s="37">
        <v>25</v>
      </c>
      <c r="C42" s="45" t="s">
        <v>52</v>
      </c>
      <c r="D42" s="43" t="s">
        <v>18</v>
      </c>
      <c r="E42" s="39">
        <v>30</v>
      </c>
      <c r="F42" s="35">
        <v>71</v>
      </c>
      <c r="G42" s="29">
        <f t="shared" si="13"/>
        <v>2130</v>
      </c>
      <c r="H42" s="32">
        <v>81</v>
      </c>
      <c r="I42" s="29">
        <f t="shared" si="14"/>
        <v>2430</v>
      </c>
      <c r="J42" s="32">
        <v>83</v>
      </c>
      <c r="K42" s="29">
        <f t="shared" si="15"/>
        <v>2490</v>
      </c>
      <c r="L42" s="33">
        <f t="shared" si="16"/>
        <v>78</v>
      </c>
      <c r="M42" s="30">
        <f t="shared" si="17"/>
        <v>2350</v>
      </c>
      <c r="N42" s="34">
        <f t="shared" si="18"/>
        <v>2340</v>
      </c>
    </row>
    <row r="43" spans="1:14" ht="37.5" customHeight="1">
      <c r="A43" s="54"/>
      <c r="B43" s="37">
        <v>26</v>
      </c>
      <c r="C43" s="45" t="s">
        <v>53</v>
      </c>
      <c r="D43" s="43" t="s">
        <v>34</v>
      </c>
      <c r="E43" s="39">
        <v>10</v>
      </c>
      <c r="F43" s="35">
        <v>78</v>
      </c>
      <c r="G43" s="29">
        <f t="shared" si="13"/>
        <v>780</v>
      </c>
      <c r="H43" s="32">
        <v>80</v>
      </c>
      <c r="I43" s="29">
        <f t="shared" si="14"/>
        <v>800</v>
      </c>
      <c r="J43" s="32">
        <v>88</v>
      </c>
      <c r="K43" s="29">
        <f t="shared" si="15"/>
        <v>880</v>
      </c>
      <c r="L43" s="33">
        <f t="shared" si="16"/>
        <v>82</v>
      </c>
      <c r="M43" s="30">
        <f t="shared" si="17"/>
        <v>820</v>
      </c>
      <c r="N43" s="34">
        <f t="shared" si="18"/>
        <v>820</v>
      </c>
    </row>
    <row r="44" spans="1:14" ht="40.5" customHeight="1">
      <c r="A44" s="54"/>
      <c r="B44" s="37">
        <v>27</v>
      </c>
      <c r="C44" s="44" t="s">
        <v>54</v>
      </c>
      <c r="D44" s="43" t="s">
        <v>18</v>
      </c>
      <c r="E44" s="39">
        <v>50</v>
      </c>
      <c r="F44" s="35">
        <v>108</v>
      </c>
      <c r="G44" s="29">
        <f t="shared" si="13"/>
        <v>5400</v>
      </c>
      <c r="H44" s="32">
        <v>138</v>
      </c>
      <c r="I44" s="29">
        <f t="shared" si="14"/>
        <v>6900</v>
      </c>
      <c r="J44" s="32">
        <v>140</v>
      </c>
      <c r="K44" s="29">
        <f t="shared" si="15"/>
        <v>7000</v>
      </c>
      <c r="L44" s="33">
        <f t="shared" si="16"/>
        <v>129</v>
      </c>
      <c r="M44" s="30">
        <f t="shared" si="17"/>
        <v>6433.333333333334</v>
      </c>
      <c r="N44" s="34">
        <f t="shared" si="18"/>
        <v>6450</v>
      </c>
    </row>
    <row r="45" spans="1:14" ht="40.5" customHeight="1">
      <c r="A45" s="54"/>
      <c r="B45" s="37">
        <v>28</v>
      </c>
      <c r="C45" s="45" t="s">
        <v>55</v>
      </c>
      <c r="D45" s="43" t="s">
        <v>34</v>
      </c>
      <c r="E45" s="39">
        <v>5</v>
      </c>
      <c r="F45" s="35">
        <v>350</v>
      </c>
      <c r="G45" s="29">
        <f t="shared" si="13"/>
        <v>1750</v>
      </c>
      <c r="H45" s="32">
        <v>400</v>
      </c>
      <c r="I45" s="29">
        <f t="shared" si="14"/>
        <v>2000</v>
      </c>
      <c r="J45" s="32">
        <v>450</v>
      </c>
      <c r="K45" s="29">
        <f t="shared" si="15"/>
        <v>2250</v>
      </c>
      <c r="L45" s="33">
        <f t="shared" si="16"/>
        <v>400</v>
      </c>
      <c r="M45" s="30">
        <f t="shared" si="17"/>
        <v>2000</v>
      </c>
      <c r="N45" s="34">
        <f t="shared" si="18"/>
        <v>2000</v>
      </c>
    </row>
    <row r="46" spans="1:14" ht="40.5" customHeight="1">
      <c r="A46" s="54"/>
      <c r="B46" s="37">
        <v>29</v>
      </c>
      <c r="C46" s="45" t="s">
        <v>35</v>
      </c>
      <c r="D46" s="43" t="s">
        <v>34</v>
      </c>
      <c r="E46" s="39">
        <v>1</v>
      </c>
      <c r="F46" s="35">
        <v>430</v>
      </c>
      <c r="G46" s="29">
        <f t="shared" si="13"/>
        <v>430</v>
      </c>
      <c r="H46" s="32">
        <v>525</v>
      </c>
      <c r="I46" s="29">
        <f t="shared" si="14"/>
        <v>525</v>
      </c>
      <c r="J46" s="32">
        <v>550</v>
      </c>
      <c r="K46" s="29">
        <f t="shared" si="15"/>
        <v>550</v>
      </c>
      <c r="L46" s="33">
        <f t="shared" si="16"/>
        <v>502</v>
      </c>
      <c r="M46" s="30">
        <f t="shared" si="17"/>
        <v>501.66666666666663</v>
      </c>
      <c r="N46" s="34">
        <f t="shared" si="18"/>
        <v>502</v>
      </c>
    </row>
    <row r="47" spans="1:14" ht="40.5" customHeight="1">
      <c r="A47" s="54"/>
      <c r="B47" s="37">
        <v>30</v>
      </c>
      <c r="C47" s="45" t="s">
        <v>56</v>
      </c>
      <c r="D47" s="43" t="s">
        <v>34</v>
      </c>
      <c r="E47" s="39">
        <v>7</v>
      </c>
      <c r="F47" s="35">
        <v>329</v>
      </c>
      <c r="G47" s="29">
        <f aca="true" t="shared" si="19" ref="G47:G63">E47*F47</f>
        <v>2303</v>
      </c>
      <c r="H47" s="32">
        <v>351</v>
      </c>
      <c r="I47" s="29">
        <f aca="true" t="shared" si="20" ref="I47:I63">E47*H47</f>
        <v>2457</v>
      </c>
      <c r="J47" s="32">
        <v>355</v>
      </c>
      <c r="K47" s="29">
        <f aca="true" t="shared" si="21" ref="K47:K63">E47*J47</f>
        <v>2485</v>
      </c>
      <c r="L47" s="33">
        <f aca="true" t="shared" si="22" ref="L47:L63">ROUND((F47+H47+J47)/3,0)</f>
        <v>345</v>
      </c>
      <c r="M47" s="30">
        <f aca="true" t="shared" si="23" ref="M47:M63">E47/3*(F47+H47+J47)</f>
        <v>2415</v>
      </c>
      <c r="N47" s="34">
        <f aca="true" t="shared" si="24" ref="N47:N63">L47*E47</f>
        <v>2415</v>
      </c>
    </row>
    <row r="48" spans="1:14" ht="40.5" customHeight="1">
      <c r="A48" s="54"/>
      <c r="B48" s="37">
        <v>31</v>
      </c>
      <c r="C48" s="45" t="s">
        <v>57</v>
      </c>
      <c r="D48" s="43" t="s">
        <v>34</v>
      </c>
      <c r="E48" s="39">
        <v>3</v>
      </c>
      <c r="F48" s="35">
        <v>514</v>
      </c>
      <c r="G48" s="29">
        <f t="shared" si="19"/>
        <v>1542</v>
      </c>
      <c r="H48" s="32">
        <v>549</v>
      </c>
      <c r="I48" s="29">
        <f t="shared" si="20"/>
        <v>1647</v>
      </c>
      <c r="J48" s="32">
        <v>555</v>
      </c>
      <c r="K48" s="29">
        <f t="shared" si="21"/>
        <v>1665</v>
      </c>
      <c r="L48" s="33">
        <f t="shared" si="22"/>
        <v>539</v>
      </c>
      <c r="M48" s="30">
        <f t="shared" si="23"/>
        <v>1618</v>
      </c>
      <c r="N48" s="34">
        <f t="shared" si="24"/>
        <v>1617</v>
      </c>
    </row>
    <row r="49" spans="1:14" ht="40.5" customHeight="1">
      <c r="A49" s="54"/>
      <c r="B49" s="37">
        <v>32</v>
      </c>
      <c r="C49" s="44" t="s">
        <v>36</v>
      </c>
      <c r="D49" s="43" t="s">
        <v>18</v>
      </c>
      <c r="E49" s="39">
        <v>10</v>
      </c>
      <c r="F49" s="35">
        <v>53</v>
      </c>
      <c r="G49" s="29">
        <f t="shared" si="19"/>
        <v>530</v>
      </c>
      <c r="H49" s="32">
        <v>60</v>
      </c>
      <c r="I49" s="29">
        <f t="shared" si="20"/>
        <v>600</v>
      </c>
      <c r="J49" s="32">
        <v>62</v>
      </c>
      <c r="K49" s="29">
        <f t="shared" si="21"/>
        <v>620</v>
      </c>
      <c r="L49" s="33">
        <f t="shared" si="22"/>
        <v>58</v>
      </c>
      <c r="M49" s="30">
        <f t="shared" si="23"/>
        <v>583.3333333333334</v>
      </c>
      <c r="N49" s="34">
        <f t="shared" si="24"/>
        <v>580</v>
      </c>
    </row>
    <row r="50" spans="1:14" ht="40.5" customHeight="1">
      <c r="A50" s="54"/>
      <c r="B50" s="38">
        <v>33</v>
      </c>
      <c r="C50" s="45" t="s">
        <v>58</v>
      </c>
      <c r="D50" s="43" t="s">
        <v>18</v>
      </c>
      <c r="E50" s="39">
        <v>20</v>
      </c>
      <c r="F50" s="35">
        <v>102</v>
      </c>
      <c r="G50" s="29">
        <f t="shared" si="19"/>
        <v>2040</v>
      </c>
      <c r="H50" s="32">
        <v>116</v>
      </c>
      <c r="I50" s="29">
        <f t="shared" si="20"/>
        <v>2320</v>
      </c>
      <c r="J50" s="32">
        <v>117</v>
      </c>
      <c r="K50" s="29">
        <f t="shared" si="21"/>
        <v>2340</v>
      </c>
      <c r="L50" s="33">
        <f t="shared" si="22"/>
        <v>112</v>
      </c>
      <c r="M50" s="30">
        <f t="shared" si="23"/>
        <v>2233.3333333333335</v>
      </c>
      <c r="N50" s="34">
        <f t="shared" si="24"/>
        <v>2240</v>
      </c>
    </row>
    <row r="51" spans="1:14" ht="53.25" customHeight="1">
      <c r="A51" s="54"/>
      <c r="B51" s="46">
        <v>34</v>
      </c>
      <c r="C51" s="47" t="s">
        <v>70</v>
      </c>
      <c r="D51" s="46" t="s">
        <v>18</v>
      </c>
      <c r="E51" s="39">
        <v>30</v>
      </c>
      <c r="F51" s="35">
        <v>94</v>
      </c>
      <c r="G51" s="29">
        <f>E51*F51</f>
        <v>2820</v>
      </c>
      <c r="H51" s="32">
        <v>82</v>
      </c>
      <c r="I51" s="29">
        <f>E51*H51</f>
        <v>2460</v>
      </c>
      <c r="J51" s="32">
        <v>84</v>
      </c>
      <c r="K51" s="29">
        <f>E51*J51</f>
        <v>2520</v>
      </c>
      <c r="L51" s="33">
        <f>ROUND((F51+H51+J51)/3,0)</f>
        <v>87</v>
      </c>
      <c r="M51" s="30">
        <f>E51/3*(F51+H51+J51)</f>
        <v>2600</v>
      </c>
      <c r="N51" s="34">
        <f>L51*E51</f>
        <v>2610</v>
      </c>
    </row>
    <row r="52" spans="1:14" ht="40.5" customHeight="1">
      <c r="A52" s="54"/>
      <c r="B52" s="38">
        <v>35</v>
      </c>
      <c r="C52" s="45" t="s">
        <v>37</v>
      </c>
      <c r="D52" s="43" t="s">
        <v>18</v>
      </c>
      <c r="E52" s="39">
        <v>12</v>
      </c>
      <c r="F52" s="35">
        <v>559</v>
      </c>
      <c r="G52" s="29">
        <f t="shared" si="19"/>
        <v>6708</v>
      </c>
      <c r="H52" s="32">
        <v>643</v>
      </c>
      <c r="I52" s="29">
        <f t="shared" si="20"/>
        <v>7716</v>
      </c>
      <c r="J52" s="32">
        <v>650</v>
      </c>
      <c r="K52" s="29">
        <f t="shared" si="21"/>
        <v>7800</v>
      </c>
      <c r="L52" s="33">
        <f t="shared" si="22"/>
        <v>617</v>
      </c>
      <c r="M52" s="30">
        <f t="shared" si="23"/>
        <v>7408</v>
      </c>
      <c r="N52" s="34">
        <f t="shared" si="24"/>
        <v>7404</v>
      </c>
    </row>
    <row r="53" spans="1:14" ht="40.5" customHeight="1">
      <c r="A53" s="54"/>
      <c r="B53" s="38">
        <v>36</v>
      </c>
      <c r="C53" s="45" t="s">
        <v>59</v>
      </c>
      <c r="D53" s="43" t="s">
        <v>18</v>
      </c>
      <c r="E53" s="39">
        <v>6</v>
      </c>
      <c r="F53" s="35">
        <v>133</v>
      </c>
      <c r="G53" s="29">
        <f t="shared" si="19"/>
        <v>798</v>
      </c>
      <c r="H53" s="32">
        <v>172</v>
      </c>
      <c r="I53" s="29">
        <f t="shared" si="20"/>
        <v>1032</v>
      </c>
      <c r="J53" s="32">
        <v>177</v>
      </c>
      <c r="K53" s="29">
        <f t="shared" si="21"/>
        <v>1062</v>
      </c>
      <c r="L53" s="33">
        <f t="shared" si="22"/>
        <v>161</v>
      </c>
      <c r="M53" s="30">
        <f t="shared" si="23"/>
        <v>964</v>
      </c>
      <c r="N53" s="34">
        <f t="shared" si="24"/>
        <v>966</v>
      </c>
    </row>
    <row r="54" spans="1:14" ht="40.5" customHeight="1">
      <c r="A54" s="54"/>
      <c r="B54" s="38">
        <v>37</v>
      </c>
      <c r="C54" s="45" t="s">
        <v>60</v>
      </c>
      <c r="D54" s="43" t="s">
        <v>18</v>
      </c>
      <c r="E54" s="39">
        <v>100</v>
      </c>
      <c r="F54" s="35">
        <v>15</v>
      </c>
      <c r="G54" s="29">
        <f t="shared" si="19"/>
        <v>1500</v>
      </c>
      <c r="H54" s="32">
        <v>17</v>
      </c>
      <c r="I54" s="29">
        <f t="shared" si="20"/>
        <v>1700</v>
      </c>
      <c r="J54" s="32">
        <v>18</v>
      </c>
      <c r="K54" s="29">
        <f t="shared" si="21"/>
        <v>1800</v>
      </c>
      <c r="L54" s="33">
        <f t="shared" si="22"/>
        <v>17</v>
      </c>
      <c r="M54" s="30">
        <f t="shared" si="23"/>
        <v>1666.6666666666667</v>
      </c>
      <c r="N54" s="34">
        <f t="shared" si="24"/>
        <v>1700</v>
      </c>
    </row>
    <row r="55" spans="1:14" ht="40.5" customHeight="1">
      <c r="A55" s="54"/>
      <c r="B55" s="38">
        <v>38</v>
      </c>
      <c r="C55" s="45" t="s">
        <v>38</v>
      </c>
      <c r="D55" s="43" t="s">
        <v>18</v>
      </c>
      <c r="E55" s="39">
        <v>50</v>
      </c>
      <c r="F55" s="35">
        <v>24</v>
      </c>
      <c r="G55" s="29">
        <f t="shared" si="19"/>
        <v>1200</v>
      </c>
      <c r="H55" s="32">
        <v>25</v>
      </c>
      <c r="I55" s="29">
        <f t="shared" si="20"/>
        <v>1250</v>
      </c>
      <c r="J55" s="32">
        <v>26</v>
      </c>
      <c r="K55" s="29">
        <f t="shared" si="21"/>
        <v>1300</v>
      </c>
      <c r="L55" s="33">
        <f t="shared" si="22"/>
        <v>25</v>
      </c>
      <c r="M55" s="30">
        <f t="shared" si="23"/>
        <v>1250</v>
      </c>
      <c r="N55" s="34">
        <f t="shared" si="24"/>
        <v>1250</v>
      </c>
    </row>
    <row r="56" spans="1:14" ht="40.5" customHeight="1">
      <c r="A56" s="54"/>
      <c r="B56" s="38">
        <v>39</v>
      </c>
      <c r="C56" s="45" t="s">
        <v>39</v>
      </c>
      <c r="D56" s="43" t="s">
        <v>18</v>
      </c>
      <c r="E56" s="39">
        <v>30</v>
      </c>
      <c r="F56" s="35">
        <v>14</v>
      </c>
      <c r="G56" s="29">
        <f t="shared" si="19"/>
        <v>420</v>
      </c>
      <c r="H56" s="32">
        <v>16</v>
      </c>
      <c r="I56" s="29">
        <f t="shared" si="20"/>
        <v>480</v>
      </c>
      <c r="J56" s="32">
        <v>20</v>
      </c>
      <c r="K56" s="29">
        <f t="shared" si="21"/>
        <v>600</v>
      </c>
      <c r="L56" s="33">
        <f t="shared" si="22"/>
        <v>17</v>
      </c>
      <c r="M56" s="30">
        <f t="shared" si="23"/>
        <v>500</v>
      </c>
      <c r="N56" s="34">
        <f t="shared" si="24"/>
        <v>510</v>
      </c>
    </row>
    <row r="57" spans="1:14" ht="40.5" customHeight="1">
      <c r="A57" s="54"/>
      <c r="B57" s="38">
        <v>40</v>
      </c>
      <c r="C57" s="45" t="s">
        <v>61</v>
      </c>
      <c r="D57" s="43" t="s">
        <v>18</v>
      </c>
      <c r="E57" s="39">
        <v>50</v>
      </c>
      <c r="F57" s="35">
        <v>6</v>
      </c>
      <c r="G57" s="29">
        <f t="shared" si="19"/>
        <v>300</v>
      </c>
      <c r="H57" s="32">
        <v>7</v>
      </c>
      <c r="I57" s="29">
        <f t="shared" si="20"/>
        <v>350</v>
      </c>
      <c r="J57" s="32">
        <v>8</v>
      </c>
      <c r="K57" s="29">
        <f t="shared" si="21"/>
        <v>400</v>
      </c>
      <c r="L57" s="33">
        <f t="shared" si="22"/>
        <v>7</v>
      </c>
      <c r="M57" s="30">
        <f t="shared" si="23"/>
        <v>350</v>
      </c>
      <c r="N57" s="34">
        <f t="shared" si="24"/>
        <v>350</v>
      </c>
    </row>
    <row r="58" spans="1:14" ht="40.5" customHeight="1">
      <c r="A58" s="54"/>
      <c r="B58" s="38">
        <v>41</v>
      </c>
      <c r="C58" s="44" t="s">
        <v>62</v>
      </c>
      <c r="D58" s="43" t="s">
        <v>18</v>
      </c>
      <c r="E58" s="39">
        <v>12</v>
      </c>
      <c r="F58" s="35">
        <v>150</v>
      </c>
      <c r="G58" s="29">
        <f t="shared" si="19"/>
        <v>1800</v>
      </c>
      <c r="H58" s="32">
        <v>155</v>
      </c>
      <c r="I58" s="29">
        <f t="shared" si="20"/>
        <v>1860</v>
      </c>
      <c r="J58" s="32">
        <v>158</v>
      </c>
      <c r="K58" s="29">
        <f t="shared" si="21"/>
        <v>1896</v>
      </c>
      <c r="L58" s="33">
        <f t="shared" si="22"/>
        <v>154</v>
      </c>
      <c r="M58" s="30">
        <f t="shared" si="23"/>
        <v>1852</v>
      </c>
      <c r="N58" s="34">
        <f t="shared" si="24"/>
        <v>1848</v>
      </c>
    </row>
    <row r="59" spans="1:14" ht="40.5" customHeight="1">
      <c r="A59" s="54"/>
      <c r="B59" s="38">
        <v>42</v>
      </c>
      <c r="C59" s="44" t="s">
        <v>63</v>
      </c>
      <c r="D59" s="43" t="s">
        <v>18</v>
      </c>
      <c r="E59" s="39">
        <v>7</v>
      </c>
      <c r="F59" s="35">
        <v>86</v>
      </c>
      <c r="G59" s="29">
        <f t="shared" si="19"/>
        <v>602</v>
      </c>
      <c r="H59" s="32">
        <v>90</v>
      </c>
      <c r="I59" s="29">
        <f t="shared" si="20"/>
        <v>630</v>
      </c>
      <c r="J59" s="32">
        <v>95</v>
      </c>
      <c r="K59" s="29">
        <f t="shared" si="21"/>
        <v>665</v>
      </c>
      <c r="L59" s="33">
        <f t="shared" si="22"/>
        <v>90</v>
      </c>
      <c r="M59" s="30">
        <f t="shared" si="23"/>
        <v>632.3333333333334</v>
      </c>
      <c r="N59" s="34">
        <f t="shared" si="24"/>
        <v>630</v>
      </c>
    </row>
    <row r="60" spans="1:14" ht="40.5" customHeight="1">
      <c r="A60" s="54"/>
      <c r="B60" s="38">
        <v>43</v>
      </c>
      <c r="C60" s="44" t="s">
        <v>64</v>
      </c>
      <c r="D60" s="43" t="s">
        <v>18</v>
      </c>
      <c r="E60" s="39">
        <v>20</v>
      </c>
      <c r="F60" s="35">
        <v>89</v>
      </c>
      <c r="G60" s="29">
        <f t="shared" si="19"/>
        <v>1780</v>
      </c>
      <c r="H60" s="32">
        <v>105</v>
      </c>
      <c r="I60" s="29">
        <f t="shared" si="20"/>
        <v>2100</v>
      </c>
      <c r="J60" s="32">
        <v>108</v>
      </c>
      <c r="K60" s="29">
        <f t="shared" si="21"/>
        <v>2160</v>
      </c>
      <c r="L60" s="33">
        <f t="shared" si="22"/>
        <v>101</v>
      </c>
      <c r="M60" s="30">
        <f t="shared" si="23"/>
        <v>2013.3333333333335</v>
      </c>
      <c r="N60" s="34">
        <f t="shared" si="24"/>
        <v>2020</v>
      </c>
    </row>
    <row r="61" spans="1:14" ht="40.5" customHeight="1">
      <c r="A61" s="54"/>
      <c r="B61" s="38">
        <v>44</v>
      </c>
      <c r="C61" s="45" t="s">
        <v>65</v>
      </c>
      <c r="D61" s="43" t="s">
        <v>18</v>
      </c>
      <c r="E61" s="39">
        <v>15</v>
      </c>
      <c r="F61" s="35">
        <v>90</v>
      </c>
      <c r="G61" s="29">
        <f t="shared" si="19"/>
        <v>1350</v>
      </c>
      <c r="H61" s="32">
        <v>108</v>
      </c>
      <c r="I61" s="29">
        <f t="shared" si="20"/>
        <v>1620</v>
      </c>
      <c r="J61" s="32">
        <v>110</v>
      </c>
      <c r="K61" s="29">
        <f t="shared" si="21"/>
        <v>1650</v>
      </c>
      <c r="L61" s="33">
        <f t="shared" si="22"/>
        <v>103</v>
      </c>
      <c r="M61" s="30">
        <f t="shared" si="23"/>
        <v>1540</v>
      </c>
      <c r="N61" s="34">
        <f t="shared" si="24"/>
        <v>1545</v>
      </c>
    </row>
    <row r="62" spans="1:14" ht="40.5" customHeight="1">
      <c r="A62" s="54"/>
      <c r="B62" s="38">
        <v>45</v>
      </c>
      <c r="C62" s="45" t="s">
        <v>66</v>
      </c>
      <c r="D62" s="43" t="s">
        <v>18</v>
      </c>
      <c r="E62" s="39">
        <v>20</v>
      </c>
      <c r="F62" s="35">
        <v>44</v>
      </c>
      <c r="G62" s="29">
        <f t="shared" si="19"/>
        <v>880</v>
      </c>
      <c r="H62" s="32">
        <v>52</v>
      </c>
      <c r="I62" s="29">
        <f t="shared" si="20"/>
        <v>1040</v>
      </c>
      <c r="J62" s="32">
        <v>55</v>
      </c>
      <c r="K62" s="29">
        <f t="shared" si="21"/>
        <v>1100</v>
      </c>
      <c r="L62" s="33">
        <f t="shared" si="22"/>
        <v>50</v>
      </c>
      <c r="M62" s="30">
        <f t="shared" si="23"/>
        <v>1006.6666666666667</v>
      </c>
      <c r="N62" s="34">
        <f t="shared" si="24"/>
        <v>1000</v>
      </c>
    </row>
    <row r="63" spans="1:14" ht="40.5" customHeight="1">
      <c r="A63" s="54"/>
      <c r="B63" s="38">
        <v>46</v>
      </c>
      <c r="C63" s="45" t="s">
        <v>67</v>
      </c>
      <c r="D63" s="43" t="s">
        <v>18</v>
      </c>
      <c r="E63" s="39">
        <v>15</v>
      </c>
      <c r="F63" s="35">
        <v>45</v>
      </c>
      <c r="G63" s="29">
        <f t="shared" si="19"/>
        <v>675</v>
      </c>
      <c r="H63" s="32">
        <v>53</v>
      </c>
      <c r="I63" s="29">
        <f t="shared" si="20"/>
        <v>795</v>
      </c>
      <c r="J63" s="32">
        <v>54</v>
      </c>
      <c r="K63" s="29">
        <f t="shared" si="21"/>
        <v>810</v>
      </c>
      <c r="L63" s="33">
        <f t="shared" si="22"/>
        <v>51</v>
      </c>
      <c r="M63" s="30">
        <f t="shared" si="23"/>
        <v>760</v>
      </c>
      <c r="N63" s="34">
        <f t="shared" si="24"/>
        <v>765</v>
      </c>
    </row>
    <row r="64" spans="1:14" ht="15">
      <c r="A64" s="54"/>
      <c r="B64" s="8"/>
      <c r="C64" s="8" t="s">
        <v>7</v>
      </c>
      <c r="D64" s="8"/>
      <c r="E64" s="10"/>
      <c r="F64" s="10"/>
      <c r="G64" s="10">
        <f>SUM(G18:G63)</f>
        <v>273003</v>
      </c>
      <c r="H64" s="10"/>
      <c r="I64" s="9">
        <f>SUM(I18:I63)</f>
        <v>315961</v>
      </c>
      <c r="J64" s="9"/>
      <c r="K64" s="10">
        <f>SUM(K18:K63)</f>
        <v>327771</v>
      </c>
      <c r="L64" s="11"/>
      <c r="M64" s="10"/>
      <c r="N64" s="27">
        <f>SUM(N18:N63)</f>
        <v>305316</v>
      </c>
    </row>
    <row r="65" spans="1:14" ht="21.75" customHeight="1">
      <c r="A65" s="55"/>
      <c r="B65" s="66" t="s">
        <v>68</v>
      </c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</row>
    <row r="66" spans="1:13" ht="7.5" customHeight="1">
      <c r="A66" s="14"/>
      <c r="B66" s="15"/>
      <c r="C66" s="15"/>
      <c r="D66" s="15"/>
      <c r="E66" s="15"/>
      <c r="F66" s="15"/>
      <c r="G66"/>
      <c r="H66"/>
      <c r="I66"/>
      <c r="J66"/>
      <c r="K66"/>
      <c r="L66"/>
      <c r="M66" s="3"/>
    </row>
    <row r="67" spans="1:13" ht="39.75" customHeight="1">
      <c r="A67" s="14" t="s">
        <v>71</v>
      </c>
      <c r="B67" s="15"/>
      <c r="C67" s="15"/>
      <c r="D67" s="15"/>
      <c r="E67" s="15"/>
      <c r="F67" s="15"/>
      <c r="G67"/>
      <c r="H67"/>
      <c r="I67"/>
      <c r="J67"/>
      <c r="K67"/>
      <c r="L67"/>
      <c r="M67" s="3"/>
    </row>
    <row r="68" spans="1:13" ht="15">
      <c r="A68" s="24" t="s">
        <v>11</v>
      </c>
      <c r="B68" s="15"/>
      <c r="C68" s="15"/>
      <c r="D68" s="15"/>
      <c r="E68" s="15"/>
      <c r="F68" s="15"/>
      <c r="G68"/>
      <c r="H68"/>
      <c r="I68"/>
      <c r="J68"/>
      <c r="K68"/>
      <c r="L68"/>
      <c r="M68" s="3"/>
    </row>
    <row r="69" spans="1:13" ht="15.75" thickBot="1">
      <c r="A69" s="16"/>
      <c r="B69" s="17" t="s">
        <v>12</v>
      </c>
      <c r="C69" s="16" t="s">
        <v>72</v>
      </c>
      <c r="D69" s="18"/>
      <c r="E69" s="19" t="s">
        <v>12</v>
      </c>
      <c r="F69" s="19"/>
      <c r="G69"/>
      <c r="H69"/>
      <c r="I69"/>
      <c r="J69"/>
      <c r="K69"/>
      <c r="L69"/>
      <c r="M69" s="3"/>
    </row>
    <row r="70" spans="1:13" ht="15">
      <c r="A70" s="48" t="s">
        <v>13</v>
      </c>
      <c r="B70" s="48"/>
      <c r="C70" s="48"/>
      <c r="D70" s="48"/>
      <c r="E70" s="48"/>
      <c r="F70" s="25"/>
      <c r="G70"/>
      <c r="H70"/>
      <c r="I70"/>
      <c r="J70"/>
      <c r="K70"/>
      <c r="L70"/>
      <c r="M70" s="3"/>
    </row>
    <row r="71" spans="1:13" ht="15">
      <c r="A71" s="2"/>
      <c r="I71" s="5"/>
      <c r="J71" s="5"/>
      <c r="K71" s="3"/>
      <c r="L71" s="3"/>
      <c r="M71" s="3"/>
    </row>
    <row r="72" spans="1:13" ht="15">
      <c r="A72" s="2"/>
      <c r="I72" s="5"/>
      <c r="J72" s="5"/>
      <c r="K72" s="3"/>
      <c r="L72" s="3"/>
      <c r="M72" s="3"/>
    </row>
    <row r="73" spans="1:13" ht="15">
      <c r="A73" s="2"/>
      <c r="I73" s="5"/>
      <c r="J73" s="5"/>
      <c r="K73" s="3"/>
      <c r="L73" s="3"/>
      <c r="M73" s="3"/>
    </row>
    <row r="74" spans="1:13" ht="15">
      <c r="A74" s="2"/>
      <c r="I74" s="5"/>
      <c r="J74" s="5"/>
      <c r="K74" s="3"/>
      <c r="L74" s="3"/>
      <c r="M74" s="3"/>
    </row>
    <row r="75" spans="1:13" ht="15">
      <c r="A75" s="2"/>
      <c r="I75" s="5"/>
      <c r="J75" s="5"/>
      <c r="K75" s="3"/>
      <c r="L75" s="3"/>
      <c r="M75" s="3"/>
    </row>
    <row r="76" spans="1:13" ht="15">
      <c r="A76" s="2"/>
      <c r="I76" s="5"/>
      <c r="J76" s="5"/>
      <c r="K76" s="3"/>
      <c r="L76" s="3"/>
      <c r="M76" s="3"/>
    </row>
    <row r="77" spans="1:13" ht="15">
      <c r="A77" s="2"/>
      <c r="I77" s="5"/>
      <c r="J77" s="5"/>
      <c r="K77" s="3"/>
      <c r="L77" s="3"/>
      <c r="M77" s="3"/>
    </row>
    <row r="78" spans="1:13" ht="15">
      <c r="A78" s="2"/>
      <c r="I78" s="5"/>
      <c r="J78" s="5"/>
      <c r="K78" s="3"/>
      <c r="L78" s="3"/>
      <c r="M78" s="3"/>
    </row>
    <row r="79" spans="1:13" ht="15">
      <c r="A79" s="2"/>
      <c r="I79" s="5"/>
      <c r="J79" s="5"/>
      <c r="K79" s="3"/>
      <c r="L79" s="3"/>
      <c r="M79" s="3"/>
    </row>
    <row r="80" spans="1:13" ht="15">
      <c r="A80" s="2"/>
      <c r="I80" s="5"/>
      <c r="J80" s="5"/>
      <c r="K80" s="3"/>
      <c r="L80" s="3"/>
      <c r="M80" s="3"/>
    </row>
    <row r="81" spans="1:13" ht="15">
      <c r="A81" s="2"/>
      <c r="I81" s="5"/>
      <c r="J81" s="5"/>
      <c r="K81" s="3"/>
      <c r="L81" s="3"/>
      <c r="M81" s="3"/>
    </row>
    <row r="82" spans="1:13" ht="15">
      <c r="A82" s="2"/>
      <c r="K82" s="3"/>
      <c r="L82" s="3"/>
      <c r="M82" s="3"/>
    </row>
    <row r="83" spans="1:13" ht="15">
      <c r="A83" s="1"/>
      <c r="B83" s="1"/>
      <c r="C83" s="1"/>
      <c r="D83" s="1"/>
      <c r="E83" s="3"/>
      <c r="F83" s="3"/>
      <c r="G83" s="3"/>
      <c r="H83" s="3"/>
      <c r="I83" s="6"/>
      <c r="J83" s="6"/>
      <c r="K83" s="3"/>
      <c r="L83" s="3"/>
      <c r="M83" s="3"/>
    </row>
    <row r="84" spans="1:13" ht="15">
      <c r="A84" s="1"/>
      <c r="B84" s="1"/>
      <c r="C84" s="1"/>
      <c r="D84" s="1"/>
      <c r="E84" s="3"/>
      <c r="F84" s="3"/>
      <c r="G84" s="3"/>
      <c r="H84" s="3"/>
      <c r="I84" s="6"/>
      <c r="J84" s="6"/>
      <c r="K84" s="3"/>
      <c r="L84" s="3"/>
      <c r="M84" s="3"/>
    </row>
    <row r="85" spans="1:13" ht="15">
      <c r="A85" s="1"/>
      <c r="B85" s="1"/>
      <c r="C85" s="1"/>
      <c r="D85" s="1"/>
      <c r="E85" s="3"/>
      <c r="F85" s="3"/>
      <c r="G85" s="3"/>
      <c r="H85" s="3"/>
      <c r="I85" s="6"/>
      <c r="J85" s="6"/>
      <c r="K85" s="3"/>
      <c r="L85" s="3"/>
      <c r="M85" s="3"/>
    </row>
    <row r="86" spans="1:13" ht="15">
      <c r="A86" s="1"/>
      <c r="B86" s="1"/>
      <c r="C86" s="1"/>
      <c r="D86" s="1"/>
      <c r="E86" s="3"/>
      <c r="F86" s="3"/>
      <c r="G86" s="3"/>
      <c r="H86" s="3"/>
      <c r="I86" s="6"/>
      <c r="J86" s="6"/>
      <c r="K86" s="3"/>
      <c r="L86" s="3"/>
      <c r="M86" s="3"/>
    </row>
    <row r="87" spans="1:13" ht="15">
      <c r="A87" s="1"/>
      <c r="B87" s="1"/>
      <c r="C87" s="1"/>
      <c r="D87" s="1"/>
      <c r="E87" s="3"/>
      <c r="F87" s="3"/>
      <c r="G87" s="3"/>
      <c r="H87" s="3"/>
      <c r="I87" s="6"/>
      <c r="J87" s="6"/>
      <c r="K87" s="3"/>
      <c r="L87" s="3"/>
      <c r="M87" s="3"/>
    </row>
    <row r="88" spans="1:13" ht="15">
      <c r="A88" s="1"/>
      <c r="B88" s="1"/>
      <c r="C88" s="1"/>
      <c r="D88" s="1"/>
      <c r="E88" s="3"/>
      <c r="F88" s="3"/>
      <c r="G88" s="3"/>
      <c r="H88" s="3"/>
      <c r="I88" s="6"/>
      <c r="J88" s="6"/>
      <c r="K88" s="3"/>
      <c r="L88" s="3"/>
      <c r="M88" s="3"/>
    </row>
    <row r="89" spans="1:13" ht="15">
      <c r="A89" s="1"/>
      <c r="B89" s="1"/>
      <c r="C89" s="1"/>
      <c r="D89" s="1"/>
      <c r="E89" s="3"/>
      <c r="F89" s="3"/>
      <c r="G89" s="3"/>
      <c r="H89" s="3"/>
      <c r="I89" s="6"/>
      <c r="J89" s="6"/>
      <c r="K89" s="3"/>
      <c r="L89" s="3"/>
      <c r="M89" s="3"/>
    </row>
    <row r="90" spans="1:13" ht="15">
      <c r="A90" s="1"/>
      <c r="B90" s="1"/>
      <c r="C90" s="1"/>
      <c r="D90" s="1"/>
      <c r="E90" s="3"/>
      <c r="F90" s="3"/>
      <c r="G90" s="3"/>
      <c r="H90" s="3"/>
      <c r="I90" s="6"/>
      <c r="J90" s="6"/>
      <c r="K90" s="3"/>
      <c r="L90" s="3"/>
      <c r="M90" s="3"/>
    </row>
    <row r="91" spans="1:13" ht="15">
      <c r="A91" s="1"/>
      <c r="B91" s="1"/>
      <c r="C91" s="1"/>
      <c r="D91" s="1"/>
      <c r="E91" s="3"/>
      <c r="F91" s="3"/>
      <c r="G91" s="3"/>
      <c r="H91" s="3"/>
      <c r="I91" s="6"/>
      <c r="J91" s="6"/>
      <c r="K91" s="3"/>
      <c r="L91" s="3"/>
      <c r="M91" s="3"/>
    </row>
    <row r="92" spans="1:13" ht="15">
      <c r="A92" s="1"/>
      <c r="B92" s="1"/>
      <c r="C92" s="1"/>
      <c r="D92" s="1"/>
      <c r="E92" s="3"/>
      <c r="F92" s="3"/>
      <c r="G92" s="3"/>
      <c r="H92" s="3"/>
      <c r="I92" s="6"/>
      <c r="J92" s="6"/>
      <c r="K92" s="3"/>
      <c r="L92" s="3"/>
      <c r="M92" s="3"/>
    </row>
    <row r="93" spans="1:13" ht="15">
      <c r="A93" s="1"/>
      <c r="B93" s="1"/>
      <c r="C93" s="1"/>
      <c r="D93" s="1"/>
      <c r="E93" s="3"/>
      <c r="F93" s="3"/>
      <c r="G93" s="3"/>
      <c r="H93" s="3"/>
      <c r="I93" s="6"/>
      <c r="J93" s="6"/>
      <c r="K93" s="3"/>
      <c r="L93" s="3"/>
      <c r="M93" s="3"/>
    </row>
    <row r="94" spans="1:13" ht="15">
      <c r="A94" s="1"/>
      <c r="B94" s="1"/>
      <c r="C94" s="1"/>
      <c r="D94" s="1"/>
      <c r="E94" s="3"/>
      <c r="F94" s="3"/>
      <c r="G94" s="3"/>
      <c r="H94" s="3"/>
      <c r="I94" s="6"/>
      <c r="J94" s="6"/>
      <c r="K94" s="3"/>
      <c r="L94" s="3"/>
      <c r="M94" s="3"/>
    </row>
    <row r="95" spans="1:13" ht="15">
      <c r="A95" s="1"/>
      <c r="B95" s="1"/>
      <c r="C95" s="1"/>
      <c r="D95" s="1"/>
      <c r="E95" s="3"/>
      <c r="F95" s="3"/>
      <c r="G95" s="3"/>
      <c r="H95" s="3"/>
      <c r="I95" s="6"/>
      <c r="J95" s="6"/>
      <c r="K95" s="3"/>
      <c r="L95" s="3"/>
      <c r="M95" s="3"/>
    </row>
    <row r="96" spans="1:13" ht="15">
      <c r="A96" s="1"/>
      <c r="B96" s="1"/>
      <c r="C96" s="1"/>
      <c r="D96" s="1"/>
      <c r="E96" s="3"/>
      <c r="F96" s="3"/>
      <c r="G96" s="3"/>
      <c r="H96" s="3"/>
      <c r="I96" s="6"/>
      <c r="J96" s="6"/>
      <c r="K96" s="3"/>
      <c r="L96" s="3"/>
      <c r="M96" s="3"/>
    </row>
    <row r="97" spans="1:13" ht="15">
      <c r="A97" s="1"/>
      <c r="B97" s="1"/>
      <c r="C97" s="1"/>
      <c r="D97" s="1"/>
      <c r="E97" s="3"/>
      <c r="F97" s="3"/>
      <c r="G97" s="3"/>
      <c r="H97" s="3"/>
      <c r="I97" s="6"/>
      <c r="J97" s="6"/>
      <c r="K97" s="3"/>
      <c r="L97" s="3"/>
      <c r="M97" s="3"/>
    </row>
    <row r="98" spans="1:13" ht="15">
      <c r="A98" s="1"/>
      <c r="B98" s="1"/>
      <c r="C98" s="1"/>
      <c r="D98" s="1"/>
      <c r="E98" s="3"/>
      <c r="F98" s="3"/>
      <c r="G98" s="3"/>
      <c r="H98" s="3"/>
      <c r="I98" s="6"/>
      <c r="J98" s="6"/>
      <c r="K98" s="3"/>
      <c r="L98" s="3"/>
      <c r="M98" s="3"/>
    </row>
    <row r="99" spans="1:13" ht="15">
      <c r="A99" s="1"/>
      <c r="B99" s="1"/>
      <c r="C99" s="1"/>
      <c r="D99" s="1"/>
      <c r="E99" s="3"/>
      <c r="F99" s="3"/>
      <c r="G99" s="3"/>
      <c r="H99" s="3"/>
      <c r="I99" s="6"/>
      <c r="J99" s="6"/>
      <c r="K99" s="3"/>
      <c r="L99" s="3"/>
      <c r="M99" s="3"/>
    </row>
    <row r="100" spans="1:13" ht="15">
      <c r="A100" s="1"/>
      <c r="B100" s="1"/>
      <c r="C100" s="1"/>
      <c r="D100" s="1"/>
      <c r="E100" s="3"/>
      <c r="F100" s="3"/>
      <c r="G100" s="3"/>
      <c r="H100" s="3"/>
      <c r="I100" s="6"/>
      <c r="J100" s="6"/>
      <c r="K100" s="3"/>
      <c r="L100" s="3"/>
      <c r="M100" s="3"/>
    </row>
    <row r="101" spans="1:13" ht="15">
      <c r="A101" s="1"/>
      <c r="B101" s="1"/>
      <c r="C101" s="1"/>
      <c r="D101" s="1"/>
      <c r="E101" s="3"/>
      <c r="F101" s="3"/>
      <c r="G101" s="3"/>
      <c r="H101" s="3"/>
      <c r="I101" s="6"/>
      <c r="J101" s="6"/>
      <c r="K101" s="3"/>
      <c r="L101" s="3"/>
      <c r="M101" s="3"/>
    </row>
    <row r="102" spans="1:13" ht="15">
      <c r="A102" s="1"/>
      <c r="B102" s="1"/>
      <c r="C102" s="1"/>
      <c r="D102" s="1"/>
      <c r="E102" s="3"/>
      <c r="F102" s="3"/>
      <c r="G102" s="3"/>
      <c r="H102" s="3"/>
      <c r="I102" s="6"/>
      <c r="J102" s="6"/>
      <c r="K102" s="3"/>
      <c r="L102" s="3"/>
      <c r="M102" s="3"/>
    </row>
    <row r="103" spans="1:13" ht="15">
      <c r="A103" s="1"/>
      <c r="B103" s="1"/>
      <c r="C103" s="1"/>
      <c r="D103" s="1"/>
      <c r="E103" s="3"/>
      <c r="F103" s="3"/>
      <c r="G103" s="3"/>
      <c r="H103" s="3"/>
      <c r="I103" s="6"/>
      <c r="J103" s="6"/>
      <c r="K103" s="3"/>
      <c r="L103" s="3"/>
      <c r="M103" s="3"/>
    </row>
    <row r="104" spans="1:13" ht="15">
      <c r="A104" s="1"/>
      <c r="B104" s="1"/>
      <c r="C104" s="1"/>
      <c r="D104" s="1"/>
      <c r="E104" s="3"/>
      <c r="F104" s="3"/>
      <c r="G104" s="3"/>
      <c r="H104" s="3"/>
      <c r="I104" s="6"/>
      <c r="J104" s="6"/>
      <c r="K104" s="3"/>
      <c r="L104" s="3"/>
      <c r="M104" s="3"/>
    </row>
    <row r="105" spans="1:13" ht="15">
      <c r="A105" s="1"/>
      <c r="B105" s="1"/>
      <c r="C105" s="1"/>
      <c r="D105" s="1"/>
      <c r="E105" s="3"/>
      <c r="F105" s="3"/>
      <c r="G105" s="3"/>
      <c r="H105" s="3"/>
      <c r="I105" s="6"/>
      <c r="J105" s="6"/>
      <c r="K105" s="3"/>
      <c r="L105" s="3"/>
      <c r="M105" s="3"/>
    </row>
    <row r="106" spans="1:13" ht="15">
      <c r="A106" s="1"/>
      <c r="B106" s="1"/>
      <c r="C106" s="1"/>
      <c r="D106" s="1"/>
      <c r="E106" s="3"/>
      <c r="F106" s="3"/>
      <c r="G106" s="3"/>
      <c r="H106" s="3"/>
      <c r="I106" s="6"/>
      <c r="J106" s="6"/>
      <c r="K106" s="3"/>
      <c r="L106" s="3"/>
      <c r="M106" s="3"/>
    </row>
    <row r="107" spans="1:13" ht="15">
      <c r="A107" s="1"/>
      <c r="B107" s="1"/>
      <c r="C107" s="1"/>
      <c r="D107" s="1"/>
      <c r="E107" s="3"/>
      <c r="F107" s="3"/>
      <c r="G107" s="3"/>
      <c r="H107" s="3"/>
      <c r="I107" s="6"/>
      <c r="J107" s="6"/>
      <c r="K107" s="3"/>
      <c r="L107" s="3"/>
      <c r="M107" s="3"/>
    </row>
    <row r="108" spans="1:13" ht="15">
      <c r="A108" s="1"/>
      <c r="B108" s="1"/>
      <c r="C108" s="1"/>
      <c r="D108" s="1"/>
      <c r="E108" s="3"/>
      <c r="F108" s="3"/>
      <c r="G108" s="3"/>
      <c r="H108" s="3"/>
      <c r="I108" s="6"/>
      <c r="J108" s="6"/>
      <c r="K108" s="3"/>
      <c r="L108" s="3"/>
      <c r="M108" s="3"/>
    </row>
    <row r="109" spans="1:13" ht="15">
      <c r="A109" s="1"/>
      <c r="B109" s="1"/>
      <c r="C109" s="1"/>
      <c r="D109" s="1"/>
      <c r="E109" s="3"/>
      <c r="F109" s="3"/>
      <c r="G109" s="3"/>
      <c r="H109" s="3"/>
      <c r="I109" s="6"/>
      <c r="J109" s="6"/>
      <c r="K109" s="3"/>
      <c r="L109" s="3"/>
      <c r="M109" s="3"/>
    </row>
    <row r="110" spans="1:13" ht="15">
      <c r="A110" s="1"/>
      <c r="B110" s="1"/>
      <c r="C110" s="1"/>
      <c r="D110" s="1"/>
      <c r="E110" s="3"/>
      <c r="F110" s="3"/>
      <c r="G110" s="3"/>
      <c r="H110" s="3"/>
      <c r="I110" s="6"/>
      <c r="J110" s="6"/>
      <c r="K110" s="3"/>
      <c r="L110" s="3"/>
      <c r="M110" s="3"/>
    </row>
    <row r="111" spans="1:13" ht="15">
      <c r="A111" s="1"/>
      <c r="B111" s="1"/>
      <c r="C111" s="1"/>
      <c r="D111" s="1"/>
      <c r="E111" s="3"/>
      <c r="F111" s="3"/>
      <c r="G111" s="3"/>
      <c r="H111" s="3"/>
      <c r="I111" s="6"/>
      <c r="J111" s="6"/>
      <c r="K111" s="3"/>
      <c r="L111" s="3"/>
      <c r="M111" s="3"/>
    </row>
    <row r="112" spans="1:13" ht="15">
      <c r="A112" s="1"/>
      <c r="B112" s="1"/>
      <c r="C112" s="1"/>
      <c r="D112" s="1"/>
      <c r="E112" s="3"/>
      <c r="F112" s="3"/>
      <c r="G112" s="3"/>
      <c r="H112" s="3"/>
      <c r="I112" s="6"/>
      <c r="J112" s="6"/>
      <c r="K112" s="3"/>
      <c r="L112" s="3"/>
      <c r="M112" s="3"/>
    </row>
    <row r="113" spans="1:13" ht="15">
      <c r="A113" s="1"/>
      <c r="B113" s="1"/>
      <c r="C113" s="1"/>
      <c r="D113" s="1"/>
      <c r="E113" s="3"/>
      <c r="F113" s="3"/>
      <c r="G113" s="3"/>
      <c r="H113" s="3"/>
      <c r="I113" s="6"/>
      <c r="J113" s="6"/>
      <c r="K113" s="3"/>
      <c r="L113" s="3"/>
      <c r="M113" s="3"/>
    </row>
    <row r="114" spans="1:13" ht="15">
      <c r="A114" s="1"/>
      <c r="B114" s="1"/>
      <c r="C114" s="1"/>
      <c r="D114" s="1"/>
      <c r="E114" s="3"/>
      <c r="F114" s="3"/>
      <c r="G114" s="3"/>
      <c r="H114" s="3"/>
      <c r="I114" s="6"/>
      <c r="J114" s="6"/>
      <c r="K114" s="3"/>
      <c r="L114" s="3"/>
      <c r="M114" s="3"/>
    </row>
    <row r="115" spans="1:13" ht="15">
      <c r="A115" s="1"/>
      <c r="B115" s="1"/>
      <c r="C115" s="1"/>
      <c r="D115" s="1"/>
      <c r="E115" s="3"/>
      <c r="F115" s="3"/>
      <c r="G115" s="3"/>
      <c r="H115" s="3"/>
      <c r="I115" s="6"/>
      <c r="J115" s="6"/>
      <c r="K115" s="3"/>
      <c r="L115" s="3"/>
      <c r="M115" s="3"/>
    </row>
    <row r="116" spans="1:13" ht="15">
      <c r="A116" s="1"/>
      <c r="B116" s="1"/>
      <c r="C116" s="1"/>
      <c r="D116" s="1"/>
      <c r="E116" s="3"/>
      <c r="F116" s="3"/>
      <c r="G116" s="3"/>
      <c r="H116" s="3"/>
      <c r="I116" s="6"/>
      <c r="J116" s="6"/>
      <c r="K116" s="3"/>
      <c r="L116" s="3"/>
      <c r="M116" s="3"/>
    </row>
    <row r="117" spans="1:13" ht="15">
      <c r="A117" s="1"/>
      <c r="B117" s="1"/>
      <c r="C117" s="1"/>
      <c r="D117" s="1"/>
      <c r="E117" s="3"/>
      <c r="F117" s="3"/>
      <c r="G117" s="3"/>
      <c r="H117" s="3"/>
      <c r="I117" s="6"/>
      <c r="J117" s="6"/>
      <c r="K117" s="3"/>
      <c r="L117" s="3"/>
      <c r="M117" s="3"/>
    </row>
  </sheetData>
  <sheetProtection/>
  <mergeCells count="16">
    <mergeCell ref="C16:C17"/>
    <mergeCell ref="E16:E17"/>
    <mergeCell ref="L16:L17"/>
    <mergeCell ref="N16:N17"/>
    <mergeCell ref="B65:N65"/>
    <mergeCell ref="J16:K16"/>
    <mergeCell ref="A70:E70"/>
    <mergeCell ref="I1:M9"/>
    <mergeCell ref="A11:M11"/>
    <mergeCell ref="A12:M12"/>
    <mergeCell ref="B14:N14"/>
    <mergeCell ref="B15:N15"/>
    <mergeCell ref="A16:A65"/>
    <mergeCell ref="F16:G16"/>
    <mergeCell ref="H16:I16"/>
    <mergeCell ref="B16:B17"/>
  </mergeCells>
  <printOptions/>
  <pageMargins left="0.2362204724409449" right="0.2362204724409449" top="0.04528985507246377" bottom="0.20833333333333334" header="0.31496062992125984" footer="0.31496062992125984"/>
  <pageSetup fitToHeight="0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Аюпов Дамир Айратович</dc:creator>
  <cp:keywords/>
  <dc:description/>
  <cp:lastModifiedBy>user</cp:lastModifiedBy>
  <cp:lastPrinted>2019-08-20T05:50:38Z</cp:lastPrinted>
  <dcterms:created xsi:type="dcterms:W3CDTF">2014-01-17T06:35:40Z</dcterms:created>
  <dcterms:modified xsi:type="dcterms:W3CDTF">2022-06-16T05:25:24Z</dcterms:modified>
  <cp:category/>
  <cp:version/>
  <cp:contentType/>
  <cp:contentStatus/>
</cp:coreProperties>
</file>