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Лист1" sheetId="12" r:id="rId1"/>
  </sheets>
  <definedNames>
    <definedName name="_xlnm.Print_Titles" localSheetId="0">Лист1!$1:$7</definedName>
    <definedName name="_xlnm.Print_Area" localSheetId="0">Лист1!$A$1:$J$31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2"/>
  <c r="J10"/>
  <c r="J12"/>
  <c r="J14"/>
  <c r="J16"/>
  <c r="J18"/>
  <c r="J8"/>
  <c r="F10"/>
  <c r="F18"/>
  <c r="H18" s="1"/>
  <c r="I18" s="1"/>
  <c r="F12"/>
  <c r="F14"/>
  <c r="F16"/>
  <c r="H16" s="1"/>
  <c r="I16" s="1"/>
  <c r="H10"/>
  <c r="H12" l="1"/>
  <c r="I12" s="1"/>
  <c r="H14"/>
  <c r="I14" s="1"/>
  <c r="I10" l="1"/>
  <c r="F8"/>
  <c r="H8" l="1"/>
  <c r="I8" s="1"/>
  <c r="J24"/>
  <c r="J26"/>
</calcChain>
</file>

<file path=xl/sharedStrings.xml><?xml version="1.0" encoding="utf-8"?>
<sst xmlns="http://schemas.openxmlformats.org/spreadsheetml/2006/main" count="37" uniqueCount="37">
  <si>
    <t>за ед.</t>
  </si>
  <si>
    <t>кол-во</t>
  </si>
  <si>
    <t>коэф-т вариации, %</t>
  </si>
  <si>
    <t>Наименование товаров, работ, услуг</t>
  </si>
  <si>
    <t>Коммерческое предложение 1</t>
  </si>
  <si>
    <t>Коммерческое предложение 2</t>
  </si>
  <si>
    <t>Коммерческое предложение 3</t>
  </si>
  <si>
    <t>ИТОГО:</t>
  </si>
  <si>
    <t>№ п/п</t>
  </si>
  <si>
    <t>НМЦК, руб.</t>
  </si>
  <si>
    <t>5% от НМЦК</t>
  </si>
  <si>
    <t>10% от НМЦК</t>
  </si>
  <si>
    <t>Сметана 15%</t>
  </si>
  <si>
    <t>Молоко 3,2%</t>
  </si>
  <si>
    <t>Снежок 2,5%</t>
  </si>
  <si>
    <t>Кефир 2,5% 1,0 л</t>
  </si>
  <si>
    <t>Творог  9% 1,0 кг</t>
  </si>
  <si>
    <t>Масло сливочное 72%</t>
  </si>
  <si>
    <t>51,90 (13%)* (№3540313539121000007)</t>
  </si>
  <si>
    <t>49,71 (13%)* (№2421300149321000016)</t>
  </si>
  <si>
    <t>47,22 (13%)* (№3210800618521000008)</t>
  </si>
  <si>
    <t>57,34 (10%)* (№2742402165621000008)</t>
  </si>
  <si>
    <t>50,59 (10%)* (№3243830094021000004)</t>
  </si>
  <si>
    <t>45,05 (10%)* (№2228600121221000074)</t>
  </si>
  <si>
    <t>66,00 (10%)* (№2400700549221000012)</t>
  </si>
  <si>
    <t>67,28 (13%)* (№3540116474221000007)</t>
  </si>
  <si>
    <t>71,72 (10%)* (№3662502459921000006)</t>
  </si>
  <si>
    <t>64,84 (13%)* (№2745001046721000103)</t>
  </si>
  <si>
    <t>60,59 (13%)* (№2661300351621000010)</t>
  </si>
  <si>
    <t>64,41 (13%)* (№3666307096621000017)</t>
  </si>
  <si>
    <t>320,65 (13%)* (№1662502179921000002)</t>
  </si>
  <si>
    <t>358,58 (13%)* (№3861500755921000006)</t>
  </si>
  <si>
    <t>333,15 (13%)* (№2663000221621000026)</t>
  </si>
  <si>
    <t>531,10 (13%)* (№2616503470021000009)</t>
  </si>
  <si>
    <t>508,50 (13%)* (№2644300434021000230)</t>
  </si>
  <si>
    <t>519,80 (13%)* (№2663000221621000028)</t>
  </si>
  <si>
    <t>Обоснование начальной (максимальной) цены гражданско-правового договора на поставку продуктов питания (молочная продукция) для нужд ГАУ "ЦСПСИД Г. ПОЛЕВСКОГО"
Настоящее обоснование начальной максимальной цены договора разработано в соответствии с Федеральным законом от 18.07.2011 N 223-ФЗ "О закупках товаров, работ, услуг отдельными видами юридических лиц" (далее – Федеральный закон от 18.07.2011 N 223-ФЗ), Гражданским кодексом РФ, Федеральным законом от 26.07.2006 № 135-ФЗ "О защите конкуренции" и Положением о закупках товаров, работ, услуг.</t>
  </si>
</sst>
</file>

<file path=xl/styles.xml><?xml version="1.0" encoding="utf-8"?>
<styleSheet xmlns="http://schemas.openxmlformats.org/spreadsheetml/2006/main">
  <numFmts count="1">
    <numFmt numFmtId="164" formatCode="#,##0.00#########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Alignment="1">
      <alignment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2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rgb="FFFE8F86"/>
        </patternFill>
      </fill>
    </dxf>
  </dxfs>
  <tableStyles count="0" defaultTableStyle="TableStyleMedium2" defaultPivotStyle="PivotStyleLight16"/>
  <colors>
    <mruColors>
      <color rgb="FFFF9B9B"/>
      <color rgb="FFFE8F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topLeftCell="A6" zoomScaleNormal="100" zoomScaleSheetLayoutView="100" workbookViewId="0">
      <selection activeCell="K18" sqref="K18"/>
    </sheetView>
  </sheetViews>
  <sheetFormatPr defaultRowHeight="15"/>
  <cols>
    <col min="1" max="1" width="6.5703125" style="6" customWidth="1"/>
    <col min="2" max="2" width="46.28515625" style="4" customWidth="1"/>
    <col min="3" max="3" width="18" style="5" customWidth="1"/>
    <col min="4" max="4" width="18" style="6" customWidth="1"/>
    <col min="5" max="5" width="18" style="5" customWidth="1"/>
    <col min="6" max="6" width="14.85546875" style="6" customWidth="1"/>
    <col min="7" max="7" width="11.28515625" style="7" customWidth="1"/>
    <col min="8" max="8" width="14" style="6" customWidth="1"/>
    <col min="9" max="9" width="8" style="6" customWidth="1"/>
    <col min="10" max="10" width="18.140625" style="6" customWidth="1"/>
    <col min="11" max="13" width="18.140625" style="1" customWidth="1"/>
    <col min="14" max="16384" width="9.140625" style="1"/>
  </cols>
  <sheetData>
    <row r="1" spans="1:10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50.2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51" customHeight="1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38.25" customHeigh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s="3" customFormat="1" ht="30">
      <c r="A7" s="21" t="s">
        <v>8</v>
      </c>
      <c r="B7" s="22" t="s">
        <v>3</v>
      </c>
      <c r="C7" s="2" t="s">
        <v>4</v>
      </c>
      <c r="D7" s="2" t="s">
        <v>5</v>
      </c>
      <c r="E7" s="2" t="s">
        <v>6</v>
      </c>
      <c r="F7" s="21" t="s">
        <v>0</v>
      </c>
      <c r="G7" s="22" t="s">
        <v>1</v>
      </c>
      <c r="H7" s="33" t="s">
        <v>2</v>
      </c>
      <c r="I7" s="33"/>
      <c r="J7" s="18" t="s">
        <v>9</v>
      </c>
    </row>
    <row r="8" spans="1:10" s="3" customFormat="1" ht="39.950000000000003" customHeight="1">
      <c r="A8" s="33">
        <v>1</v>
      </c>
      <c r="B8" s="34" t="s">
        <v>13</v>
      </c>
      <c r="C8" s="16">
        <v>51.9</v>
      </c>
      <c r="D8" s="16">
        <v>49.71</v>
      </c>
      <c r="E8" s="23">
        <v>47.22</v>
      </c>
      <c r="F8" s="36">
        <f>ROUND(AVERAGE(C8:E8),2)</f>
        <v>49.61</v>
      </c>
      <c r="G8" s="26">
        <v>1116</v>
      </c>
      <c r="H8" s="28">
        <f>ROUND(_xlfn.STDEV.S(C8:E8)/F8*100,2)</f>
        <v>4.72</v>
      </c>
      <c r="I8" s="37" t="str">
        <f t="shared" ref="I8" si="0">IF(H8&lt;33,"&lt;33","&gt;33")</f>
        <v>&lt;33</v>
      </c>
      <c r="J8" s="24">
        <f>F8*G8</f>
        <v>55364.76</v>
      </c>
    </row>
    <row r="9" spans="1:10" s="3" customFormat="1" ht="39.950000000000003" customHeight="1">
      <c r="A9" s="33"/>
      <c r="B9" s="35"/>
      <c r="C9" s="20" t="s">
        <v>18</v>
      </c>
      <c r="D9" s="20" t="s">
        <v>19</v>
      </c>
      <c r="E9" s="20" t="s">
        <v>20</v>
      </c>
      <c r="F9" s="36"/>
      <c r="G9" s="27"/>
      <c r="H9" s="29"/>
      <c r="I9" s="37"/>
      <c r="J9" s="25"/>
    </row>
    <row r="10" spans="1:10" s="3" customFormat="1" ht="39.950000000000003" customHeight="1">
      <c r="A10" s="33">
        <v>2</v>
      </c>
      <c r="B10" s="38" t="s">
        <v>12</v>
      </c>
      <c r="C10" s="23">
        <v>57.34</v>
      </c>
      <c r="D10" s="23">
        <v>50.59</v>
      </c>
      <c r="E10" s="23">
        <v>45.05</v>
      </c>
      <c r="F10" s="36">
        <f>ROUND(AVERAGE(C10:E10),2)</f>
        <v>50.99</v>
      </c>
      <c r="G10" s="26">
        <v>288</v>
      </c>
      <c r="H10" s="28" t="e">
        <f ca="1">ROUND(_xlfn.STDEV.S(C10:E10)/F10*100,2)</f>
        <v>#NAME?</v>
      </c>
      <c r="I10" s="37" t="e">
        <f t="shared" ref="I10" ca="1" si="1">IF(H10&lt;33,"&lt;33","&gt;33")</f>
        <v>#NAME?</v>
      </c>
      <c r="J10" s="24">
        <f t="shared" ref="J10" si="2">F10*G10</f>
        <v>14685.12</v>
      </c>
    </row>
    <row r="11" spans="1:10" s="3" customFormat="1" ht="39.950000000000003" customHeight="1">
      <c r="A11" s="33"/>
      <c r="B11" s="38"/>
      <c r="C11" s="20" t="s">
        <v>21</v>
      </c>
      <c r="D11" s="20" t="s">
        <v>22</v>
      </c>
      <c r="E11" s="20" t="s">
        <v>23</v>
      </c>
      <c r="F11" s="36"/>
      <c r="G11" s="27"/>
      <c r="H11" s="29"/>
      <c r="I11" s="37"/>
      <c r="J11" s="25"/>
    </row>
    <row r="12" spans="1:10" s="3" customFormat="1" ht="39.950000000000003" customHeight="1">
      <c r="A12" s="33">
        <v>3</v>
      </c>
      <c r="B12" s="38" t="s">
        <v>14</v>
      </c>
      <c r="C12" s="23">
        <v>66</v>
      </c>
      <c r="D12" s="23">
        <v>67.28</v>
      </c>
      <c r="E12" s="23">
        <v>71.72</v>
      </c>
      <c r="F12" s="36">
        <f>ROUND(AVERAGE(C12:E12),2)</f>
        <v>68.33</v>
      </c>
      <c r="G12" s="26">
        <v>360</v>
      </c>
      <c r="H12" s="28">
        <f>ROUND(_xlfn.STDEV.S(C12:E12)/F12*100,2)</f>
        <v>4.3899999999999997</v>
      </c>
      <c r="I12" s="37" t="str">
        <f t="shared" ref="I12" si="3">IF(H12&lt;33,"&lt;33","&gt;33")</f>
        <v>&lt;33</v>
      </c>
      <c r="J12" s="24">
        <f t="shared" ref="J12" si="4">F12*G12</f>
        <v>24598.799999999999</v>
      </c>
    </row>
    <row r="13" spans="1:10" s="3" customFormat="1" ht="39.950000000000003" customHeight="1">
      <c r="A13" s="33"/>
      <c r="B13" s="38"/>
      <c r="C13" s="20" t="s">
        <v>24</v>
      </c>
      <c r="D13" s="20" t="s">
        <v>25</v>
      </c>
      <c r="E13" s="20" t="s">
        <v>26</v>
      </c>
      <c r="F13" s="36"/>
      <c r="G13" s="27"/>
      <c r="H13" s="29"/>
      <c r="I13" s="37"/>
      <c r="J13" s="25"/>
    </row>
    <row r="14" spans="1:10" s="3" customFormat="1" ht="39.950000000000003" customHeight="1">
      <c r="A14" s="33">
        <v>4</v>
      </c>
      <c r="B14" s="38" t="s">
        <v>15</v>
      </c>
      <c r="C14" s="23">
        <v>64.84</v>
      </c>
      <c r="D14" s="23">
        <v>60.59</v>
      </c>
      <c r="E14" s="23">
        <v>64.41</v>
      </c>
      <c r="F14" s="36">
        <f>ROUND(AVERAGE(C14:E14),2)</f>
        <v>63.28</v>
      </c>
      <c r="G14" s="26">
        <v>1146</v>
      </c>
      <c r="H14" s="28">
        <f>ROUND(_xlfn.STDEV.S(C14:E14)/F14*100,2)</f>
        <v>3.7</v>
      </c>
      <c r="I14" s="37" t="str">
        <f t="shared" ref="I14" si="5">IF(H14&lt;33,"&lt;33","&gt;33")</f>
        <v>&lt;33</v>
      </c>
      <c r="J14" s="24">
        <f t="shared" ref="J14" si="6">F14*G14</f>
        <v>72518.880000000005</v>
      </c>
    </row>
    <row r="15" spans="1:10" s="3" customFormat="1" ht="39.950000000000003" customHeight="1">
      <c r="A15" s="33"/>
      <c r="B15" s="38"/>
      <c r="C15" s="20" t="s">
        <v>27</v>
      </c>
      <c r="D15" s="20" t="s">
        <v>28</v>
      </c>
      <c r="E15" s="20" t="s">
        <v>29</v>
      </c>
      <c r="F15" s="36"/>
      <c r="G15" s="27"/>
      <c r="H15" s="29"/>
      <c r="I15" s="37"/>
      <c r="J15" s="25"/>
    </row>
    <row r="16" spans="1:10" s="3" customFormat="1" ht="39.950000000000003" customHeight="1">
      <c r="A16" s="33">
        <v>5</v>
      </c>
      <c r="B16" s="34" t="s">
        <v>16</v>
      </c>
      <c r="C16" s="23">
        <v>320.64999999999998</v>
      </c>
      <c r="D16" s="23">
        <v>358.58</v>
      </c>
      <c r="E16" s="23">
        <v>333.15</v>
      </c>
      <c r="F16" s="36">
        <f>ROUND(AVERAGE(C16:E16),2)</f>
        <v>337.46</v>
      </c>
      <c r="G16" s="26">
        <v>84</v>
      </c>
      <c r="H16" s="28">
        <f>ROUND(_xlfn.STDEV.S(C16:E16)/F16*100,2)</f>
        <v>5.73</v>
      </c>
      <c r="I16" s="37" t="str">
        <f t="shared" ref="I16" si="7">IF(H16&lt;33,"&lt;33","&gt;33")</f>
        <v>&lt;33</v>
      </c>
      <c r="J16" s="24">
        <f t="shared" ref="J16" si="8">F16*G16</f>
        <v>28346.639999999999</v>
      </c>
    </row>
    <row r="17" spans="1:13" s="3" customFormat="1" ht="39.950000000000003" customHeight="1">
      <c r="A17" s="33"/>
      <c r="B17" s="35"/>
      <c r="C17" s="20" t="s">
        <v>30</v>
      </c>
      <c r="D17" s="20" t="s">
        <v>31</v>
      </c>
      <c r="E17" s="20" t="s">
        <v>32</v>
      </c>
      <c r="F17" s="36"/>
      <c r="G17" s="27"/>
      <c r="H17" s="29"/>
      <c r="I17" s="37"/>
      <c r="J17" s="25"/>
    </row>
    <row r="18" spans="1:13" s="3" customFormat="1" ht="39.950000000000003" customHeight="1">
      <c r="A18" s="33">
        <v>6</v>
      </c>
      <c r="B18" s="38" t="s">
        <v>17</v>
      </c>
      <c r="C18" s="23">
        <v>531.1</v>
      </c>
      <c r="D18" s="23">
        <v>508.5</v>
      </c>
      <c r="E18" s="23">
        <v>519.79999999999995</v>
      </c>
      <c r="F18" s="36">
        <f>ROUND(AVERAGE(C18:E18),2)</f>
        <v>519.79999999999995</v>
      </c>
      <c r="G18" s="26">
        <v>337.2</v>
      </c>
      <c r="H18" s="28">
        <f>ROUND(_xlfn.STDEV.S(C18:E18)/F18*100,2)</f>
        <v>2.17</v>
      </c>
      <c r="I18" s="37" t="str">
        <f t="shared" ref="I18" si="9">IF(H18&lt;33,"&lt;33","&gt;33")</f>
        <v>&lt;33</v>
      </c>
      <c r="J18" s="24">
        <f t="shared" ref="J18" si="10">F18*G18</f>
        <v>175276.55999999997</v>
      </c>
    </row>
    <row r="19" spans="1:13" s="3" customFormat="1" ht="39.950000000000003" customHeight="1">
      <c r="A19" s="33"/>
      <c r="B19" s="38"/>
      <c r="C19" s="20" t="s">
        <v>33</v>
      </c>
      <c r="D19" s="20" t="s">
        <v>34</v>
      </c>
      <c r="E19" s="20" t="s">
        <v>35</v>
      </c>
      <c r="F19" s="36"/>
      <c r="G19" s="27"/>
      <c r="H19" s="29"/>
      <c r="I19" s="37"/>
      <c r="J19" s="25"/>
    </row>
    <row r="20" spans="1:13" ht="15" customHeight="1">
      <c r="A20" s="13"/>
      <c r="D20" s="5"/>
      <c r="J20" s="2" t="s">
        <v>7</v>
      </c>
    </row>
    <row r="21" spans="1:13" s="10" customFormat="1">
      <c r="A21" s="13"/>
      <c r="B21" s="8"/>
      <c r="C21" s="9"/>
      <c r="D21" s="14"/>
      <c r="E21" s="15"/>
      <c r="F21" s="11"/>
      <c r="G21" s="12"/>
      <c r="H21" s="13"/>
      <c r="I21" s="13"/>
      <c r="J21" s="2">
        <f>SUM(J8:J19)</f>
        <v>370790.76</v>
      </c>
    </row>
    <row r="22" spans="1:13" ht="37.5" customHeight="1">
      <c r="A22" s="13"/>
      <c r="D22" s="14"/>
      <c r="E22" s="15"/>
      <c r="J22" s="17"/>
    </row>
    <row r="23" spans="1:13">
      <c r="A23" s="19"/>
      <c r="D23" s="14"/>
      <c r="E23" s="15"/>
      <c r="H23" s="5"/>
      <c r="J23" s="2" t="s">
        <v>10</v>
      </c>
    </row>
    <row r="24" spans="1:13">
      <c r="A24" s="19"/>
      <c r="H24" s="5"/>
      <c r="J24" s="2">
        <f>J21*0.05</f>
        <v>18539.538</v>
      </c>
    </row>
    <row r="25" spans="1:13">
      <c r="A25" s="19"/>
      <c r="D25" s="5"/>
      <c r="H25" s="5"/>
      <c r="J25" s="2" t="s">
        <v>11</v>
      </c>
    </row>
    <row r="26" spans="1:13">
      <c r="A26" s="11"/>
      <c r="G26" s="5"/>
      <c r="H26" s="5"/>
      <c r="I26" s="5"/>
      <c r="J26" s="2">
        <f>J21*0.1</f>
        <v>37079.076000000001</v>
      </c>
    </row>
    <row r="27" spans="1:13" s="7" customFormat="1">
      <c r="A27" s="6"/>
      <c r="B27" s="4"/>
      <c r="C27" s="5"/>
      <c r="D27" s="5"/>
      <c r="E27" s="5"/>
      <c r="F27" s="6"/>
      <c r="H27" s="6"/>
      <c r="I27" s="6"/>
      <c r="J27" s="6"/>
      <c r="K27" s="1"/>
      <c r="L27" s="1"/>
      <c r="M27" s="1"/>
    </row>
    <row r="28" spans="1:13" s="7" customFormat="1">
      <c r="A28" s="6"/>
      <c r="B28" s="4"/>
      <c r="C28" s="5"/>
      <c r="D28" s="6"/>
      <c r="E28" s="5"/>
      <c r="F28" s="6"/>
      <c r="H28" s="6"/>
      <c r="I28" s="6"/>
      <c r="J28" s="6"/>
      <c r="K28" s="1"/>
      <c r="L28" s="1"/>
      <c r="M28" s="1"/>
    </row>
    <row r="29" spans="1:13" s="7" customFormat="1">
      <c r="A29" s="6"/>
      <c r="B29" s="4"/>
      <c r="C29" s="5"/>
      <c r="D29" s="6"/>
      <c r="E29" s="5"/>
      <c r="F29" s="6"/>
      <c r="H29" s="6"/>
      <c r="I29" s="6"/>
      <c r="J29" s="6"/>
      <c r="K29" s="1"/>
      <c r="L29" s="1"/>
      <c r="M29" s="1"/>
    </row>
    <row r="30" spans="1:13" s="7" customFormat="1">
      <c r="A30" s="6"/>
      <c r="B30" s="4"/>
      <c r="C30" s="5"/>
      <c r="D30" s="5"/>
      <c r="E30" s="5"/>
      <c r="F30" s="5"/>
      <c r="H30" s="6"/>
      <c r="I30" s="6"/>
      <c r="J30" s="6"/>
      <c r="K30" s="1"/>
      <c r="L30" s="1"/>
      <c r="M30" s="1"/>
    </row>
    <row r="31" spans="1:13" s="7" customFormat="1">
      <c r="A31" s="6"/>
      <c r="B31" s="4"/>
      <c r="C31" s="5"/>
      <c r="D31" s="6"/>
      <c r="E31" s="5"/>
      <c r="F31" s="6"/>
      <c r="H31" s="6"/>
      <c r="I31" s="6"/>
      <c r="J31" s="6"/>
      <c r="K31" s="1"/>
      <c r="L31" s="1"/>
      <c r="M31" s="1"/>
    </row>
    <row r="32" spans="1:13" s="7" customFormat="1">
      <c r="A32" s="6"/>
      <c r="B32" s="4"/>
      <c r="C32" s="5"/>
      <c r="D32" s="6"/>
      <c r="E32" s="5"/>
      <c r="F32" s="6"/>
      <c r="H32" s="6"/>
      <c r="I32" s="6"/>
      <c r="J32" s="6"/>
      <c r="K32" s="1"/>
      <c r="L32" s="1"/>
      <c r="M32" s="1"/>
    </row>
    <row r="33" spans="1:13" s="7" customFormat="1">
      <c r="A33" s="6"/>
      <c r="B33" s="4"/>
      <c r="C33" s="5"/>
      <c r="D33" s="6"/>
      <c r="E33" s="5"/>
      <c r="F33" s="6"/>
      <c r="H33" s="6"/>
      <c r="I33" s="6"/>
      <c r="J33" s="6"/>
      <c r="K33" s="1"/>
      <c r="L33" s="1"/>
      <c r="M33" s="1"/>
    </row>
    <row r="34" spans="1:13" s="7" customFormat="1">
      <c r="A34" s="6"/>
      <c r="B34" s="4"/>
      <c r="C34" s="5"/>
      <c r="D34" s="6"/>
      <c r="E34" s="5"/>
      <c r="F34" s="6"/>
      <c r="H34" s="6"/>
      <c r="I34" s="6"/>
      <c r="J34" s="6"/>
      <c r="K34" s="1"/>
      <c r="L34" s="1"/>
      <c r="M34" s="1"/>
    </row>
    <row r="35" spans="1:13" s="7" customFormat="1">
      <c r="A35" s="6"/>
      <c r="B35" s="4"/>
      <c r="C35" s="5"/>
      <c r="D35" s="6"/>
      <c r="E35" s="5"/>
      <c r="F35" s="6"/>
      <c r="H35" s="6"/>
      <c r="I35" s="6"/>
      <c r="J35" s="6"/>
      <c r="K35" s="1"/>
      <c r="L35" s="1"/>
      <c r="M35" s="1"/>
    </row>
  </sheetData>
  <mergeCells count="45">
    <mergeCell ref="I18:I19"/>
    <mergeCell ref="J18:J19"/>
    <mergeCell ref="A18:A19"/>
    <mergeCell ref="B18:B19"/>
    <mergeCell ref="F18:F19"/>
    <mergeCell ref="G18:G19"/>
    <mergeCell ref="H18:H19"/>
    <mergeCell ref="G16:G17"/>
    <mergeCell ref="H16:H17"/>
    <mergeCell ref="I16:I17"/>
    <mergeCell ref="J16:J17"/>
    <mergeCell ref="G14:G15"/>
    <mergeCell ref="H14:H15"/>
    <mergeCell ref="I14:I15"/>
    <mergeCell ref="J14:J15"/>
    <mergeCell ref="A14:A15"/>
    <mergeCell ref="B14:B15"/>
    <mergeCell ref="F14:F15"/>
    <mergeCell ref="A16:A17"/>
    <mergeCell ref="B16:B17"/>
    <mergeCell ref="F16:F17"/>
    <mergeCell ref="G12:G13"/>
    <mergeCell ref="H12:H13"/>
    <mergeCell ref="I12:I13"/>
    <mergeCell ref="J12:J13"/>
    <mergeCell ref="G10:G11"/>
    <mergeCell ref="H10:H11"/>
    <mergeCell ref="I10:I11"/>
    <mergeCell ref="J10:J11"/>
    <mergeCell ref="A10:A11"/>
    <mergeCell ref="B10:B11"/>
    <mergeCell ref="F10:F11"/>
    <mergeCell ref="A12:A13"/>
    <mergeCell ref="B12:B13"/>
    <mergeCell ref="F12:F13"/>
    <mergeCell ref="J8:J9"/>
    <mergeCell ref="G8:G9"/>
    <mergeCell ref="H8:H9"/>
    <mergeCell ref="A1:J3"/>
    <mergeCell ref="A4:J6"/>
    <mergeCell ref="H7:I7"/>
    <mergeCell ref="A8:A9"/>
    <mergeCell ref="B8:B9"/>
    <mergeCell ref="F8:F9"/>
    <mergeCell ref="I8:I9"/>
  </mergeCells>
  <conditionalFormatting sqref="I8 I10 I12 I14 I16 I18">
    <cfRule type="cellIs" dxfId="0" priority="1" operator="equal">
      <formula>"&gt;33"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Дибаева</dc:creator>
  <cp:lastModifiedBy>Серв</cp:lastModifiedBy>
  <cp:lastPrinted>2022-08-04T06:53:51Z</cp:lastPrinted>
  <dcterms:created xsi:type="dcterms:W3CDTF">2021-04-05T09:35:27Z</dcterms:created>
  <dcterms:modified xsi:type="dcterms:W3CDTF">2022-08-04T10:01:39Z</dcterms:modified>
</cp:coreProperties>
</file>