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CAF27EB0-EA14-4F44-9CE4-F5F6B1F5DB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рукты" sheetId="8" r:id="rId1"/>
  </sheets>
  <definedNames>
    <definedName name="поставщик_1">"ооо ""КРМПЛЕКС СЦ"""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5" i="8" l="1"/>
  <c r="K55" i="8"/>
  <c r="I55" i="8"/>
  <c r="G55" i="8"/>
  <c r="L54" i="8" l="1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I13" i="8"/>
  <c r="I14" i="8"/>
  <c r="N14" i="8" s="1"/>
  <c r="I15" i="8"/>
  <c r="I16" i="8"/>
  <c r="I17" i="8"/>
  <c r="I18" i="8"/>
  <c r="I19" i="8"/>
  <c r="I20" i="8"/>
  <c r="I21" i="8"/>
  <c r="I22" i="8"/>
  <c r="I23" i="8"/>
  <c r="I24" i="8"/>
  <c r="I25" i="8"/>
  <c r="I26" i="8"/>
  <c r="M26" i="8" s="1"/>
  <c r="I27" i="8"/>
  <c r="I28" i="8"/>
  <c r="I29" i="8"/>
  <c r="I30" i="8"/>
  <c r="I31" i="8"/>
  <c r="I32" i="8"/>
  <c r="I33" i="8"/>
  <c r="I34" i="8"/>
  <c r="I35" i="8"/>
  <c r="I36" i="8"/>
  <c r="I37" i="8"/>
  <c r="M37" i="8" s="1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M53" i="8" s="1"/>
  <c r="I54" i="8"/>
  <c r="G13" i="8"/>
  <c r="G14" i="8"/>
  <c r="G15" i="8"/>
  <c r="G16" i="8"/>
  <c r="G17" i="8"/>
  <c r="G18" i="8"/>
  <c r="G19" i="8"/>
  <c r="N19" i="8" s="1"/>
  <c r="G20" i="8"/>
  <c r="G21" i="8"/>
  <c r="G22" i="8"/>
  <c r="G23" i="8"/>
  <c r="N23" i="8" s="1"/>
  <c r="G24" i="8"/>
  <c r="G25" i="8"/>
  <c r="G26" i="8"/>
  <c r="G27" i="8"/>
  <c r="N27" i="8" s="1"/>
  <c r="G28" i="8"/>
  <c r="G29" i="8"/>
  <c r="G30" i="8"/>
  <c r="G31" i="8"/>
  <c r="G32" i="8"/>
  <c r="G33" i="8"/>
  <c r="G34" i="8"/>
  <c r="G35" i="8"/>
  <c r="G36" i="8"/>
  <c r="N36" i="8" s="1"/>
  <c r="G37" i="8"/>
  <c r="G38" i="8"/>
  <c r="G39" i="8"/>
  <c r="G40" i="8"/>
  <c r="N40" i="8" s="1"/>
  <c r="G41" i="8"/>
  <c r="G42" i="8"/>
  <c r="G43" i="8"/>
  <c r="G44" i="8"/>
  <c r="M44" i="8" s="1"/>
  <c r="G45" i="8"/>
  <c r="G46" i="8"/>
  <c r="G47" i="8"/>
  <c r="G48" i="8"/>
  <c r="G49" i="8"/>
  <c r="G50" i="8"/>
  <c r="G51" i="8"/>
  <c r="G52" i="8"/>
  <c r="N52" i="8" s="1"/>
  <c r="G53" i="8"/>
  <c r="G54" i="8"/>
  <c r="N48" i="8" l="1"/>
  <c r="N54" i="8"/>
  <c r="N50" i="8"/>
  <c r="N46" i="8"/>
  <c r="N42" i="8"/>
  <c r="N38" i="8"/>
  <c r="N34" i="8"/>
  <c r="N26" i="8"/>
  <c r="N22" i="8"/>
  <c r="N18" i="8"/>
  <c r="M14" i="8"/>
  <c r="M52" i="8"/>
  <c r="N44" i="8"/>
  <c r="M36" i="8"/>
  <c r="M28" i="8"/>
  <c r="N33" i="8"/>
  <c r="N31" i="8"/>
  <c r="M48" i="8"/>
  <c r="M42" i="8"/>
  <c r="M33" i="8"/>
  <c r="M19" i="8"/>
  <c r="N53" i="8"/>
  <c r="N49" i="8"/>
  <c r="N45" i="8"/>
  <c r="N41" i="8"/>
  <c r="N37" i="8"/>
  <c r="N30" i="8"/>
  <c r="M46" i="8"/>
  <c r="M41" i="8"/>
  <c r="M31" i="8"/>
  <c r="M23" i="8"/>
  <c r="M18" i="8"/>
  <c r="M29" i="8"/>
  <c r="M25" i="8"/>
  <c r="M21" i="8"/>
  <c r="N13" i="8"/>
  <c r="M50" i="8"/>
  <c r="M45" i="8"/>
  <c r="M40" i="8"/>
  <c r="M34" i="8"/>
  <c r="M22" i="8"/>
  <c r="M51" i="8"/>
  <c r="M47" i="8"/>
  <c r="M43" i="8"/>
  <c r="M39" i="8"/>
  <c r="M35" i="8"/>
  <c r="M32" i="8"/>
  <c r="N28" i="8"/>
  <c r="N24" i="8"/>
  <c r="N20" i="8"/>
  <c r="M16" i="8"/>
  <c r="M54" i="8"/>
  <c r="M49" i="8"/>
  <c r="M38" i="8"/>
  <c r="M27" i="8"/>
  <c r="M20" i="8"/>
  <c r="M30" i="8"/>
  <c r="M24" i="8"/>
  <c r="M17" i="8"/>
  <c r="M13" i="8"/>
  <c r="N51" i="8"/>
  <c r="N47" i="8"/>
  <c r="N43" i="8"/>
  <c r="N39" i="8"/>
  <c r="N35" i="8"/>
  <c r="N32" i="8"/>
  <c r="N29" i="8"/>
  <c r="N25" i="8"/>
  <c r="N21" i="8"/>
  <c r="N16" i="8"/>
  <c r="N15" i="8"/>
  <c r="N17" i="8"/>
  <c r="M15" i="8"/>
  <c r="L29" i="8"/>
  <c r="L28" i="8"/>
  <c r="L27" i="8"/>
  <c r="L26" i="8"/>
  <c r="L25" i="8"/>
  <c r="L24" i="8"/>
  <c r="L23" i="8"/>
  <c r="L22" i="8"/>
  <c r="G12" i="8" l="1"/>
  <c r="L13" i="8"/>
  <c r="L20" i="8"/>
  <c r="L19" i="8"/>
  <c r="K12" i="8" l="1"/>
  <c r="L21" i="8" l="1"/>
  <c r="L18" i="8"/>
  <c r="L17" i="8"/>
  <c r="L16" i="8"/>
  <c r="L15" i="8"/>
  <c r="L14" i="8"/>
  <c r="L12" i="8" l="1"/>
  <c r="I12" i="8" l="1"/>
  <c r="M12" i="8" l="1"/>
  <c r="N12" i="8"/>
</calcChain>
</file>

<file path=xl/sharedStrings.xml><?xml version="1.0" encoding="utf-8"?>
<sst xmlns="http://schemas.openxmlformats.org/spreadsheetml/2006/main" count="117" uniqueCount="72">
  <si>
    <t>Основные характеристики объекта закупки</t>
  </si>
  <si>
    <t>с обоснованием:</t>
  </si>
  <si>
    <t xml:space="preserve">Метод сопоставимых рыночных цен (анализа рынка) </t>
  </si>
  <si>
    <t>№</t>
  </si>
  <si>
    <t>Наименование товара, услуги (работы)</t>
  </si>
  <si>
    <t>Кол-во</t>
  </si>
  <si>
    <t>ед. изм</t>
  </si>
  <si>
    <t>ИТОГО:</t>
  </si>
  <si>
    <t xml:space="preserve">Согласно спецификации </t>
  </si>
  <si>
    <t>(подпись/расшифровка подписи)</t>
  </si>
  <si>
    <t xml:space="preserve"> </t>
  </si>
  <si>
    <t>Цена в руб.</t>
  </si>
  <si>
    <t>сумма (руб)</t>
  </si>
  <si>
    <t>Средняя ценав руб.</t>
  </si>
  <si>
    <t>кг</t>
  </si>
  <si>
    <t>Расчет НМЦД</t>
  </si>
  <si>
    <t>Используемый метод определения НМЦД</t>
  </si>
  <si>
    <t>Контрактный управляющий</t>
  </si>
  <si>
    <t>Обоснование начальной (максимальной) цены договора</t>
  </si>
  <si>
    <t>Приложение 
к извещению о проведении 
запроса котировок  в электронной форме</t>
  </si>
  <si>
    <t xml:space="preserve">Расчет НМЦД </t>
  </si>
  <si>
    <t xml:space="preserve">                                               (указывается предмет договора)</t>
  </si>
  <si>
    <t xml:space="preserve">поставщик 1 </t>
  </si>
  <si>
    <r>
      <t>поставщик 2</t>
    </r>
    <r>
      <rPr>
        <sz val="8"/>
        <color rgb="FFFF0000"/>
        <rFont val="Times New Roman"/>
        <family val="1"/>
        <charset val="204"/>
      </rPr>
      <t xml:space="preserve"> </t>
    </r>
  </si>
  <si>
    <t>поставщик 3</t>
  </si>
  <si>
    <t>/ Н.В. Чобану /</t>
  </si>
  <si>
    <t>Аскорбиновая кислота</t>
  </si>
  <si>
    <t>Дрожжи</t>
  </si>
  <si>
    <t>Зефир в ассортименте</t>
  </si>
  <si>
    <t>Кака порошок</t>
  </si>
  <si>
    <t>Конфеты</t>
  </si>
  <si>
    <t>Кофейный напиток</t>
  </si>
  <si>
    <t>Мармелад</t>
  </si>
  <si>
    <t>Масло растительное</t>
  </si>
  <si>
    <t>Соль</t>
  </si>
  <si>
    <t>Сахарная пудра</t>
  </si>
  <si>
    <t>Сахар-песок</t>
  </si>
  <si>
    <t>Чай черный</t>
  </si>
  <si>
    <t>Шоколад в ассортименте</t>
  </si>
  <si>
    <t>Ванилин</t>
  </si>
  <si>
    <t>Лимонная кислота</t>
  </si>
  <si>
    <t>Лавровый лист</t>
  </si>
  <si>
    <t>Горошек консервированный</t>
  </si>
  <si>
    <t>Кукуруза консервированная</t>
  </si>
  <si>
    <t>Изюм без косточек</t>
  </si>
  <si>
    <t>Сухофрукты</t>
  </si>
  <si>
    <t>Чернослив</t>
  </si>
  <si>
    <t>Шиповник</t>
  </si>
  <si>
    <t>Крупа пшеничная</t>
  </si>
  <si>
    <t>Крупа пшено</t>
  </si>
  <si>
    <t>Крупа перловая</t>
  </si>
  <si>
    <t>Крупа манная</t>
  </si>
  <si>
    <t>Крупа геркулес</t>
  </si>
  <si>
    <t>Мука пшеничная</t>
  </si>
  <si>
    <t>Макароны</t>
  </si>
  <si>
    <t>Крупа рис</t>
  </si>
  <si>
    <t>Крупа кукурузная</t>
  </si>
  <si>
    <t>Крупа гречневая</t>
  </si>
  <si>
    <t>Крупа ячневая</t>
  </si>
  <si>
    <t>Горох колотый</t>
  </si>
  <si>
    <t xml:space="preserve">Сок фруктовый </t>
  </si>
  <si>
    <t>Фасоль</t>
  </si>
  <si>
    <t>Томатная паста</t>
  </si>
  <si>
    <t>Икра баклажанная</t>
  </si>
  <si>
    <t>Икра кабачковая</t>
  </si>
  <si>
    <t>Консервы рыбные</t>
  </si>
  <si>
    <t>Морская капуста</t>
  </si>
  <si>
    <t>Джем</t>
  </si>
  <si>
    <t>Огурцы консервированные</t>
  </si>
  <si>
    <t>л</t>
  </si>
  <si>
    <t>Дата подготовки обоснования НМЦД:  10.11.2022</t>
  </si>
  <si>
    <t>на поставку продуктов питания "Бакалея, кондиреские изделия"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</si>
</sst>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3" fillId="0" borderId="2" xfId="0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/>
    <xf numFmtId="0" fontId="7" fillId="0" borderId="0" xfId="0" applyFont="1" applyAlignment="1">
      <alignment wrapText="1"/>
    </xf>
    <xf numFmtId="0" fontId="6" fillId="0" borderId="0" xfId="0" applyFont="1" applyAlignment="1"/>
    <xf numFmtId="2" fontId="7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2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0" fontId="14" fillId="0" borderId="0" xfId="0" applyFont="1"/>
    <xf numFmtId="4" fontId="14" fillId="0" borderId="0" xfId="0" applyNumberFormat="1" applyFont="1" applyAlignment="1">
      <alignment horizontal="center"/>
    </xf>
    <xf numFmtId="2" fontId="13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2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/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9</xdr:row>
      <xdr:rowOff>19050</xdr:rowOff>
    </xdr:from>
    <xdr:to>
      <xdr:col>12</xdr:col>
      <xdr:colOff>885825</xdr:colOff>
      <xdr:row>11</xdr:row>
      <xdr:rowOff>0</xdr:rowOff>
    </xdr:to>
    <xdr:pic>
      <xdr:nvPicPr>
        <xdr:cNvPr id="1025" name="Рисунок 109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2628900"/>
          <a:ext cx="866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topLeftCell="A31" zoomScale="130" zoomScaleNormal="130" workbookViewId="0">
      <selection activeCell="N55" sqref="N55"/>
    </sheetView>
  </sheetViews>
  <sheetFormatPr defaultRowHeight="15" x14ac:dyDescent="0.25"/>
  <cols>
    <col min="1" max="1" width="16" customWidth="1"/>
    <col min="2" max="2" width="4.28515625" customWidth="1"/>
    <col min="3" max="3" width="28" customWidth="1"/>
    <col min="4" max="4" width="7.42578125" style="1" customWidth="1"/>
    <col min="5" max="5" width="8.5703125" customWidth="1"/>
    <col min="6" max="11" width="12.85546875" customWidth="1"/>
    <col min="12" max="12" width="11.85546875" customWidth="1"/>
    <col min="13" max="13" width="14" customWidth="1"/>
    <col min="14" max="14" width="14.7109375" customWidth="1"/>
    <col min="16" max="16" width="18.140625" style="1" customWidth="1"/>
  </cols>
  <sheetData>
    <row r="1" spans="1:16" x14ac:dyDescent="0.25"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38.25" customHeight="1" x14ac:dyDescent="0.25">
      <c r="E2" s="71" t="s">
        <v>19</v>
      </c>
      <c r="F2" s="71"/>
      <c r="G2" s="71"/>
      <c r="H2" s="71"/>
      <c r="I2" s="71"/>
      <c r="J2" s="71"/>
      <c r="K2" s="71"/>
      <c r="L2" s="71"/>
      <c r="M2" s="71"/>
      <c r="N2" s="71"/>
    </row>
    <row r="3" spans="1:16" x14ac:dyDescent="0.25"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x14ac:dyDescent="0.25">
      <c r="A4" s="73" t="s">
        <v>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6" ht="16.5" customHeight="1" x14ac:dyDescent="0.25">
      <c r="A5" s="74" t="s">
        <v>71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"/>
    </row>
    <row r="6" spans="1:16" x14ac:dyDescent="0.25">
      <c r="E6" s="69" t="s">
        <v>21</v>
      </c>
      <c r="F6" s="69"/>
      <c r="G6" s="69"/>
      <c r="H6" s="69"/>
      <c r="I6" s="69"/>
      <c r="J6" s="69"/>
      <c r="K6" s="69"/>
    </row>
    <row r="7" spans="1:16" ht="36.75" customHeight="1" x14ac:dyDescent="0.25">
      <c r="A7" s="3" t="s">
        <v>0</v>
      </c>
      <c r="B7" s="60" t="s">
        <v>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4"/>
    </row>
    <row r="8" spans="1:16" ht="23.25" customHeight="1" x14ac:dyDescent="0.25">
      <c r="A8" s="3" t="s">
        <v>16</v>
      </c>
      <c r="B8" s="61" t="s">
        <v>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</row>
    <row r="9" spans="1:16" ht="15" customHeight="1" x14ac:dyDescent="0.25">
      <c r="A9" s="3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6" ht="24" customHeight="1" x14ac:dyDescent="0.25">
      <c r="A10" s="63" t="s">
        <v>15</v>
      </c>
      <c r="B10" s="64" t="s">
        <v>3</v>
      </c>
      <c r="C10" s="64" t="s">
        <v>4</v>
      </c>
      <c r="D10" s="58" t="s">
        <v>6</v>
      </c>
      <c r="E10" s="65" t="s">
        <v>5</v>
      </c>
      <c r="F10" s="67" t="s">
        <v>22</v>
      </c>
      <c r="G10" s="68"/>
      <c r="H10" s="67" t="s">
        <v>23</v>
      </c>
      <c r="I10" s="68"/>
      <c r="J10" s="67" t="s">
        <v>24</v>
      </c>
      <c r="K10" s="68"/>
      <c r="L10" s="54" t="s">
        <v>13</v>
      </c>
      <c r="M10" s="5"/>
      <c r="N10" s="54" t="s">
        <v>20</v>
      </c>
      <c r="P10" s="7"/>
    </row>
    <row r="11" spans="1:16" x14ac:dyDescent="0.25">
      <c r="A11" s="63"/>
      <c r="B11" s="64"/>
      <c r="C11" s="58"/>
      <c r="D11" s="59"/>
      <c r="E11" s="66"/>
      <c r="F11" s="16" t="s">
        <v>11</v>
      </c>
      <c r="G11" s="16" t="s">
        <v>12</v>
      </c>
      <c r="H11" s="16" t="s">
        <v>11</v>
      </c>
      <c r="I11" s="16" t="s">
        <v>12</v>
      </c>
      <c r="J11" s="16" t="s">
        <v>11</v>
      </c>
      <c r="K11" s="16" t="s">
        <v>12</v>
      </c>
      <c r="L11" s="54"/>
      <c r="M11" s="6"/>
      <c r="N11" s="54"/>
    </row>
    <row r="12" spans="1:16" s="29" customFormat="1" ht="12.75" x14ac:dyDescent="0.2">
      <c r="A12" s="63"/>
      <c r="B12" s="22">
        <v>1</v>
      </c>
      <c r="C12" s="23" t="s">
        <v>26</v>
      </c>
      <c r="D12" s="17" t="s">
        <v>14</v>
      </c>
      <c r="E12" s="46">
        <v>0.03</v>
      </c>
      <c r="F12" s="24">
        <v>3500</v>
      </c>
      <c r="G12" s="24">
        <f>F12*E12</f>
        <v>105</v>
      </c>
      <c r="H12" s="25">
        <v>3600</v>
      </c>
      <c r="I12" s="26">
        <f>H12*E12</f>
        <v>108</v>
      </c>
      <c r="J12" s="26">
        <v>3650</v>
      </c>
      <c r="K12" s="26">
        <f>J12*E12</f>
        <v>109.5</v>
      </c>
      <c r="L12" s="27">
        <f>(F12+H12+J12)/3</f>
        <v>3583.3333333333335</v>
      </c>
      <c r="M12" s="28">
        <f>(G12+I12+K12)/3</f>
        <v>107.5</v>
      </c>
      <c r="N12" s="47">
        <f>(G12+I12+K12)/3</f>
        <v>107.5</v>
      </c>
      <c r="P12" s="30"/>
    </row>
    <row r="13" spans="1:16" s="29" customFormat="1" ht="12.75" x14ac:dyDescent="0.2">
      <c r="A13" s="63"/>
      <c r="B13" s="22">
        <v>2</v>
      </c>
      <c r="C13" s="23" t="s">
        <v>27</v>
      </c>
      <c r="D13" s="42" t="s">
        <v>14</v>
      </c>
      <c r="E13" s="46">
        <v>2</v>
      </c>
      <c r="F13" s="24">
        <v>860</v>
      </c>
      <c r="G13" s="24">
        <f t="shared" ref="G13:G54" si="0">F13*E13</f>
        <v>1720</v>
      </c>
      <c r="H13" s="25">
        <v>875</v>
      </c>
      <c r="I13" s="26">
        <f t="shared" ref="I13:I54" si="1">H13*E13</f>
        <v>1750</v>
      </c>
      <c r="J13" s="26">
        <v>900</v>
      </c>
      <c r="K13" s="26">
        <f t="shared" ref="K13:K54" si="2">J13*E13</f>
        <v>1800</v>
      </c>
      <c r="L13" s="27">
        <f>(F13+H13+J13)/3</f>
        <v>878.33333333333337</v>
      </c>
      <c r="M13" s="28">
        <f t="shared" ref="M13:M54" si="3">(G13+I13+K13)/3</f>
        <v>1756.6666666666667</v>
      </c>
      <c r="N13" s="47">
        <f t="shared" ref="N13:N54" si="4">(G13+I13+K13)/3</f>
        <v>1756.6666666666667</v>
      </c>
      <c r="P13" s="30"/>
    </row>
    <row r="14" spans="1:16" s="29" customFormat="1" ht="12.75" x14ac:dyDescent="0.2">
      <c r="A14" s="63"/>
      <c r="B14" s="22">
        <v>3</v>
      </c>
      <c r="C14" s="23" t="s">
        <v>28</v>
      </c>
      <c r="D14" s="17" t="s">
        <v>14</v>
      </c>
      <c r="E14" s="46">
        <v>25</v>
      </c>
      <c r="F14" s="31">
        <v>240</v>
      </c>
      <c r="G14" s="24">
        <f t="shared" si="0"/>
        <v>6000</v>
      </c>
      <c r="H14" s="25">
        <v>248</v>
      </c>
      <c r="I14" s="26">
        <f t="shared" si="1"/>
        <v>6200</v>
      </c>
      <c r="J14" s="26">
        <v>250</v>
      </c>
      <c r="K14" s="26">
        <f t="shared" si="2"/>
        <v>6250</v>
      </c>
      <c r="L14" s="27">
        <f t="shared" ref="L14:L54" si="5">(F14+H14+J14)/3</f>
        <v>246</v>
      </c>
      <c r="M14" s="28">
        <f t="shared" si="3"/>
        <v>6150</v>
      </c>
      <c r="N14" s="47">
        <f t="shared" si="4"/>
        <v>6150</v>
      </c>
      <c r="P14" s="30"/>
    </row>
    <row r="15" spans="1:16" s="29" customFormat="1" ht="12.75" x14ac:dyDescent="0.2">
      <c r="A15" s="63"/>
      <c r="B15" s="22">
        <v>4</v>
      </c>
      <c r="C15" s="23" t="s">
        <v>29</v>
      </c>
      <c r="D15" s="17" t="s">
        <v>14</v>
      </c>
      <c r="E15" s="46">
        <v>15</v>
      </c>
      <c r="F15" s="31">
        <v>320</v>
      </c>
      <c r="G15" s="24">
        <f t="shared" si="0"/>
        <v>4800</v>
      </c>
      <c r="H15" s="25">
        <v>330</v>
      </c>
      <c r="I15" s="26">
        <f t="shared" si="1"/>
        <v>4950</v>
      </c>
      <c r="J15" s="26">
        <v>340</v>
      </c>
      <c r="K15" s="26">
        <f t="shared" si="2"/>
        <v>5100</v>
      </c>
      <c r="L15" s="27">
        <f t="shared" ref="L15:L18" si="6">(F15+H15+J15)/3</f>
        <v>330</v>
      </c>
      <c r="M15" s="28">
        <f t="shared" si="3"/>
        <v>4950</v>
      </c>
      <c r="N15" s="47">
        <f t="shared" si="4"/>
        <v>4950</v>
      </c>
      <c r="P15" s="30"/>
    </row>
    <row r="16" spans="1:16" s="29" customFormat="1" ht="12.75" x14ac:dyDescent="0.2">
      <c r="A16" s="63"/>
      <c r="B16" s="22">
        <v>5</v>
      </c>
      <c r="C16" s="23" t="s">
        <v>30</v>
      </c>
      <c r="D16" s="17" t="s">
        <v>14</v>
      </c>
      <c r="E16" s="46">
        <v>8</v>
      </c>
      <c r="F16" s="31">
        <v>560</v>
      </c>
      <c r="G16" s="24">
        <f t="shared" si="0"/>
        <v>4480</v>
      </c>
      <c r="H16" s="25">
        <v>580</v>
      </c>
      <c r="I16" s="26">
        <f t="shared" si="1"/>
        <v>4640</v>
      </c>
      <c r="J16" s="26">
        <v>620</v>
      </c>
      <c r="K16" s="26">
        <f t="shared" si="2"/>
        <v>4960</v>
      </c>
      <c r="L16" s="27">
        <f t="shared" si="6"/>
        <v>586.66666666666663</v>
      </c>
      <c r="M16" s="28">
        <f t="shared" si="3"/>
        <v>4693.333333333333</v>
      </c>
      <c r="N16" s="47">
        <f t="shared" si="4"/>
        <v>4693.333333333333</v>
      </c>
      <c r="P16" s="30"/>
    </row>
    <row r="17" spans="1:16" s="29" customFormat="1" ht="12.75" x14ac:dyDescent="0.2">
      <c r="A17" s="63"/>
      <c r="B17" s="22">
        <v>6</v>
      </c>
      <c r="C17" s="23" t="s">
        <v>31</v>
      </c>
      <c r="D17" s="17" t="s">
        <v>14</v>
      </c>
      <c r="E17" s="46">
        <v>15</v>
      </c>
      <c r="F17" s="31">
        <v>500</v>
      </c>
      <c r="G17" s="24">
        <f t="shared" si="0"/>
        <v>7500</v>
      </c>
      <c r="H17" s="25">
        <v>510</v>
      </c>
      <c r="I17" s="26">
        <f t="shared" si="1"/>
        <v>7650</v>
      </c>
      <c r="J17" s="26">
        <v>525</v>
      </c>
      <c r="K17" s="26">
        <f t="shared" si="2"/>
        <v>7875</v>
      </c>
      <c r="L17" s="27">
        <f t="shared" si="6"/>
        <v>511.66666666666669</v>
      </c>
      <c r="M17" s="28">
        <f t="shared" si="3"/>
        <v>7675</v>
      </c>
      <c r="N17" s="47">
        <f t="shared" si="4"/>
        <v>7675</v>
      </c>
      <c r="P17" s="30"/>
    </row>
    <row r="18" spans="1:16" s="29" customFormat="1" ht="12.75" x14ac:dyDescent="0.2">
      <c r="A18" s="63"/>
      <c r="B18" s="22">
        <v>7</v>
      </c>
      <c r="C18" s="23" t="s">
        <v>32</v>
      </c>
      <c r="D18" s="17" t="s">
        <v>14</v>
      </c>
      <c r="E18" s="46">
        <v>25</v>
      </c>
      <c r="F18" s="31">
        <v>245</v>
      </c>
      <c r="G18" s="24">
        <f t="shared" si="0"/>
        <v>6125</v>
      </c>
      <c r="H18" s="25">
        <v>250</v>
      </c>
      <c r="I18" s="26">
        <f t="shared" si="1"/>
        <v>6250</v>
      </c>
      <c r="J18" s="26">
        <v>260</v>
      </c>
      <c r="K18" s="26">
        <f t="shared" si="2"/>
        <v>6500</v>
      </c>
      <c r="L18" s="27">
        <f t="shared" si="6"/>
        <v>251.66666666666666</v>
      </c>
      <c r="M18" s="28">
        <f t="shared" si="3"/>
        <v>6291.666666666667</v>
      </c>
      <c r="N18" s="47">
        <f t="shared" si="4"/>
        <v>6291.666666666667</v>
      </c>
      <c r="P18" s="30"/>
    </row>
    <row r="19" spans="1:16" s="29" customFormat="1" ht="12.75" x14ac:dyDescent="0.2">
      <c r="A19" s="63"/>
      <c r="B19" s="22">
        <v>8</v>
      </c>
      <c r="C19" s="44" t="s">
        <v>33</v>
      </c>
      <c r="D19" s="42" t="s">
        <v>14</v>
      </c>
      <c r="E19" s="46">
        <v>140</v>
      </c>
      <c r="F19" s="31">
        <v>185</v>
      </c>
      <c r="G19" s="24">
        <f t="shared" si="0"/>
        <v>25900</v>
      </c>
      <c r="H19" s="25">
        <v>192</v>
      </c>
      <c r="I19" s="26">
        <f t="shared" si="1"/>
        <v>26880</v>
      </c>
      <c r="J19" s="26">
        <v>195</v>
      </c>
      <c r="K19" s="26">
        <f t="shared" si="2"/>
        <v>27300</v>
      </c>
      <c r="L19" s="27">
        <f t="shared" ref="L19:L20" si="7">(F19+H19+J19)/3</f>
        <v>190.66666666666666</v>
      </c>
      <c r="M19" s="28">
        <f t="shared" si="3"/>
        <v>26693.333333333332</v>
      </c>
      <c r="N19" s="47">
        <f t="shared" si="4"/>
        <v>26693.333333333332</v>
      </c>
      <c r="P19" s="30"/>
    </row>
    <row r="20" spans="1:16" s="29" customFormat="1" ht="12.75" x14ac:dyDescent="0.2">
      <c r="A20" s="63"/>
      <c r="B20" s="22">
        <v>9</v>
      </c>
      <c r="C20" s="45" t="s">
        <v>34</v>
      </c>
      <c r="D20" s="42" t="s">
        <v>14</v>
      </c>
      <c r="E20" s="46">
        <v>80</v>
      </c>
      <c r="F20" s="31">
        <v>30</v>
      </c>
      <c r="G20" s="24">
        <f t="shared" si="0"/>
        <v>2400</v>
      </c>
      <c r="H20" s="25">
        <v>32</v>
      </c>
      <c r="I20" s="26">
        <f t="shared" si="1"/>
        <v>2560</v>
      </c>
      <c r="J20" s="26">
        <v>33</v>
      </c>
      <c r="K20" s="26">
        <f t="shared" si="2"/>
        <v>2640</v>
      </c>
      <c r="L20" s="27">
        <f t="shared" si="7"/>
        <v>31.666666666666668</v>
      </c>
      <c r="M20" s="28">
        <f t="shared" si="3"/>
        <v>2533.3333333333335</v>
      </c>
      <c r="N20" s="47">
        <f t="shared" si="4"/>
        <v>2533.3333333333335</v>
      </c>
      <c r="P20" s="30"/>
    </row>
    <row r="21" spans="1:16" s="29" customFormat="1" ht="12.75" x14ac:dyDescent="0.2">
      <c r="A21" s="63"/>
      <c r="B21" s="22">
        <v>10</v>
      </c>
      <c r="C21" s="23" t="s">
        <v>35</v>
      </c>
      <c r="D21" s="17" t="s">
        <v>14</v>
      </c>
      <c r="E21" s="46">
        <v>2</v>
      </c>
      <c r="F21" s="31">
        <v>180</v>
      </c>
      <c r="G21" s="24">
        <f t="shared" si="0"/>
        <v>360</v>
      </c>
      <c r="H21" s="25">
        <v>185</v>
      </c>
      <c r="I21" s="26">
        <f t="shared" si="1"/>
        <v>370</v>
      </c>
      <c r="J21" s="26">
        <v>188</v>
      </c>
      <c r="K21" s="26">
        <f t="shared" si="2"/>
        <v>376</v>
      </c>
      <c r="L21" s="27">
        <f t="shared" si="5"/>
        <v>184.33333333333334</v>
      </c>
      <c r="M21" s="28">
        <f t="shared" si="3"/>
        <v>368.66666666666669</v>
      </c>
      <c r="N21" s="47">
        <f t="shared" si="4"/>
        <v>368.66666666666669</v>
      </c>
      <c r="P21" s="30"/>
    </row>
    <row r="22" spans="1:16" s="29" customFormat="1" ht="12.75" x14ac:dyDescent="0.2">
      <c r="A22" s="63"/>
      <c r="B22" s="22">
        <v>11</v>
      </c>
      <c r="C22" s="23" t="s">
        <v>36</v>
      </c>
      <c r="D22" s="48" t="s">
        <v>14</v>
      </c>
      <c r="E22" s="50">
        <v>380</v>
      </c>
      <c r="F22" s="31">
        <v>115</v>
      </c>
      <c r="G22" s="24">
        <f t="shared" si="0"/>
        <v>43700</v>
      </c>
      <c r="H22" s="25">
        <v>120</v>
      </c>
      <c r="I22" s="26">
        <f t="shared" si="1"/>
        <v>45600</v>
      </c>
      <c r="J22" s="26">
        <v>125</v>
      </c>
      <c r="K22" s="26">
        <f t="shared" si="2"/>
        <v>47500</v>
      </c>
      <c r="L22" s="27">
        <f t="shared" si="5"/>
        <v>120</v>
      </c>
      <c r="M22" s="28">
        <f t="shared" si="3"/>
        <v>45600</v>
      </c>
      <c r="N22" s="47">
        <f t="shared" si="4"/>
        <v>45600</v>
      </c>
      <c r="P22" s="30"/>
    </row>
    <row r="23" spans="1:16" s="29" customFormat="1" ht="12.75" x14ac:dyDescent="0.2">
      <c r="A23" s="63"/>
      <c r="B23" s="22">
        <v>12</v>
      </c>
      <c r="C23" s="23" t="s">
        <v>37</v>
      </c>
      <c r="D23" s="48" t="s">
        <v>14</v>
      </c>
      <c r="E23" s="50">
        <v>5</v>
      </c>
      <c r="F23" s="31">
        <v>500</v>
      </c>
      <c r="G23" s="24">
        <f t="shared" si="0"/>
        <v>2500</v>
      </c>
      <c r="H23" s="25">
        <v>515</v>
      </c>
      <c r="I23" s="26">
        <f t="shared" si="1"/>
        <v>2575</v>
      </c>
      <c r="J23" s="26">
        <v>530</v>
      </c>
      <c r="K23" s="26">
        <f t="shared" si="2"/>
        <v>2650</v>
      </c>
      <c r="L23" s="27">
        <f t="shared" si="5"/>
        <v>515</v>
      </c>
      <c r="M23" s="28">
        <f t="shared" si="3"/>
        <v>2575</v>
      </c>
      <c r="N23" s="47">
        <f t="shared" si="4"/>
        <v>2575</v>
      </c>
      <c r="P23" s="30"/>
    </row>
    <row r="24" spans="1:16" s="29" customFormat="1" ht="12.75" x14ac:dyDescent="0.2">
      <c r="A24" s="63"/>
      <c r="B24" s="22">
        <v>13</v>
      </c>
      <c r="C24" s="23" t="s">
        <v>38</v>
      </c>
      <c r="D24" s="48" t="s">
        <v>14</v>
      </c>
      <c r="E24" s="50">
        <v>10</v>
      </c>
      <c r="F24" s="31">
        <v>940</v>
      </c>
      <c r="G24" s="24">
        <f t="shared" si="0"/>
        <v>9400</v>
      </c>
      <c r="H24" s="25">
        <v>960</v>
      </c>
      <c r="I24" s="26">
        <f t="shared" si="1"/>
        <v>9600</v>
      </c>
      <c r="J24" s="26">
        <v>965</v>
      </c>
      <c r="K24" s="26">
        <f t="shared" si="2"/>
        <v>9650</v>
      </c>
      <c r="L24" s="27">
        <f t="shared" si="5"/>
        <v>955</v>
      </c>
      <c r="M24" s="28">
        <f t="shared" si="3"/>
        <v>9550</v>
      </c>
      <c r="N24" s="47">
        <f t="shared" si="4"/>
        <v>9550</v>
      </c>
      <c r="P24" s="30"/>
    </row>
    <row r="25" spans="1:16" s="29" customFormat="1" ht="12.75" x14ac:dyDescent="0.2">
      <c r="A25" s="63"/>
      <c r="B25" s="22">
        <v>14</v>
      </c>
      <c r="C25" s="23" t="s">
        <v>39</v>
      </c>
      <c r="D25" s="48" t="s">
        <v>14</v>
      </c>
      <c r="E25" s="50">
        <v>0.03</v>
      </c>
      <c r="F25" s="31">
        <v>1200</v>
      </c>
      <c r="G25" s="24">
        <f t="shared" si="0"/>
        <v>36</v>
      </c>
      <c r="H25" s="25">
        <v>1250</v>
      </c>
      <c r="I25" s="26">
        <f t="shared" si="1"/>
        <v>37.5</v>
      </c>
      <c r="J25" s="26">
        <v>1300</v>
      </c>
      <c r="K25" s="26">
        <f t="shared" si="2"/>
        <v>39</v>
      </c>
      <c r="L25" s="27">
        <f t="shared" si="5"/>
        <v>1250</v>
      </c>
      <c r="M25" s="28">
        <f t="shared" si="3"/>
        <v>37.5</v>
      </c>
      <c r="N25" s="47">
        <f t="shared" si="4"/>
        <v>37.5</v>
      </c>
      <c r="P25" s="30"/>
    </row>
    <row r="26" spans="1:16" s="29" customFormat="1" ht="12.75" x14ac:dyDescent="0.2">
      <c r="A26" s="63"/>
      <c r="B26" s="22">
        <v>15</v>
      </c>
      <c r="C26" s="23" t="s">
        <v>40</v>
      </c>
      <c r="D26" s="48" t="s">
        <v>14</v>
      </c>
      <c r="E26" s="50">
        <v>3</v>
      </c>
      <c r="F26" s="31">
        <v>950</v>
      </c>
      <c r="G26" s="24">
        <f t="shared" si="0"/>
        <v>2850</v>
      </c>
      <c r="H26" s="25">
        <v>970</v>
      </c>
      <c r="I26" s="26">
        <f t="shared" si="1"/>
        <v>2910</v>
      </c>
      <c r="J26" s="26">
        <v>985</v>
      </c>
      <c r="K26" s="26">
        <f t="shared" si="2"/>
        <v>2955</v>
      </c>
      <c r="L26" s="27">
        <f t="shared" si="5"/>
        <v>968.33333333333337</v>
      </c>
      <c r="M26" s="28">
        <f t="shared" si="3"/>
        <v>2905</v>
      </c>
      <c r="N26" s="47">
        <f t="shared" si="4"/>
        <v>2905</v>
      </c>
      <c r="P26" s="30"/>
    </row>
    <row r="27" spans="1:16" s="29" customFormat="1" ht="12.75" x14ac:dyDescent="0.2">
      <c r="A27" s="63"/>
      <c r="B27" s="22">
        <v>16</v>
      </c>
      <c r="C27" s="23" t="s">
        <v>41</v>
      </c>
      <c r="D27" s="48" t="s">
        <v>14</v>
      </c>
      <c r="E27" s="50">
        <v>3</v>
      </c>
      <c r="F27" s="31">
        <v>800</v>
      </c>
      <c r="G27" s="24">
        <f t="shared" si="0"/>
        <v>2400</v>
      </c>
      <c r="H27" s="25">
        <v>820</v>
      </c>
      <c r="I27" s="26">
        <f t="shared" si="1"/>
        <v>2460</v>
      </c>
      <c r="J27" s="26">
        <v>860</v>
      </c>
      <c r="K27" s="26">
        <f t="shared" si="2"/>
        <v>2580</v>
      </c>
      <c r="L27" s="27">
        <f t="shared" si="5"/>
        <v>826.66666666666663</v>
      </c>
      <c r="M27" s="28">
        <f t="shared" si="3"/>
        <v>2480</v>
      </c>
      <c r="N27" s="47">
        <f t="shared" si="4"/>
        <v>2480</v>
      </c>
      <c r="P27" s="30"/>
    </row>
    <row r="28" spans="1:16" s="29" customFormat="1" ht="12.75" x14ac:dyDescent="0.2">
      <c r="A28" s="63"/>
      <c r="B28" s="22">
        <v>17</v>
      </c>
      <c r="C28" s="23" t="s">
        <v>42</v>
      </c>
      <c r="D28" s="48" t="s">
        <v>14</v>
      </c>
      <c r="E28" s="50">
        <v>90</v>
      </c>
      <c r="F28" s="31">
        <v>135</v>
      </c>
      <c r="G28" s="24">
        <f t="shared" si="0"/>
        <v>12150</v>
      </c>
      <c r="H28" s="25">
        <v>140</v>
      </c>
      <c r="I28" s="26">
        <f t="shared" si="1"/>
        <v>12600</v>
      </c>
      <c r="J28" s="26">
        <v>145</v>
      </c>
      <c r="K28" s="26">
        <f t="shared" si="2"/>
        <v>13050</v>
      </c>
      <c r="L28" s="27">
        <f t="shared" si="5"/>
        <v>140</v>
      </c>
      <c r="M28" s="28">
        <f t="shared" si="3"/>
        <v>12600</v>
      </c>
      <c r="N28" s="47">
        <f t="shared" si="4"/>
        <v>12600</v>
      </c>
      <c r="P28" s="30"/>
    </row>
    <row r="29" spans="1:16" s="29" customFormat="1" ht="12.75" x14ac:dyDescent="0.2">
      <c r="A29" s="63"/>
      <c r="B29" s="22">
        <v>18</v>
      </c>
      <c r="C29" s="23" t="s">
        <v>43</v>
      </c>
      <c r="D29" s="48" t="s">
        <v>14</v>
      </c>
      <c r="E29" s="50">
        <v>90</v>
      </c>
      <c r="F29" s="31">
        <v>180</v>
      </c>
      <c r="G29" s="24">
        <f t="shared" si="0"/>
        <v>16200</v>
      </c>
      <c r="H29" s="25">
        <v>187</v>
      </c>
      <c r="I29" s="26">
        <f t="shared" si="1"/>
        <v>16830</v>
      </c>
      <c r="J29" s="26">
        <v>190</v>
      </c>
      <c r="K29" s="26">
        <f t="shared" si="2"/>
        <v>17100</v>
      </c>
      <c r="L29" s="27">
        <f t="shared" si="5"/>
        <v>185.66666666666666</v>
      </c>
      <c r="M29" s="28">
        <f t="shared" si="3"/>
        <v>16710</v>
      </c>
      <c r="N29" s="47">
        <f t="shared" si="4"/>
        <v>16710</v>
      </c>
      <c r="P29" s="30"/>
    </row>
    <row r="30" spans="1:16" s="29" customFormat="1" ht="12.75" x14ac:dyDescent="0.2">
      <c r="A30" s="63"/>
      <c r="B30" s="22">
        <v>19</v>
      </c>
      <c r="C30" s="23" t="s">
        <v>44</v>
      </c>
      <c r="D30" s="49" t="s">
        <v>14</v>
      </c>
      <c r="E30" s="50">
        <v>20</v>
      </c>
      <c r="F30" s="31">
        <v>300</v>
      </c>
      <c r="G30" s="24">
        <f t="shared" si="0"/>
        <v>6000</v>
      </c>
      <c r="H30" s="25">
        <v>310</v>
      </c>
      <c r="I30" s="26">
        <f t="shared" si="1"/>
        <v>6200</v>
      </c>
      <c r="J30" s="26">
        <v>330</v>
      </c>
      <c r="K30" s="26">
        <f t="shared" si="2"/>
        <v>6600</v>
      </c>
      <c r="L30" s="27">
        <f t="shared" si="5"/>
        <v>313.33333333333331</v>
      </c>
      <c r="M30" s="28">
        <f t="shared" si="3"/>
        <v>6266.666666666667</v>
      </c>
      <c r="N30" s="47">
        <f t="shared" si="4"/>
        <v>6266.666666666667</v>
      </c>
      <c r="P30" s="30"/>
    </row>
    <row r="31" spans="1:16" s="29" customFormat="1" ht="12.75" x14ac:dyDescent="0.2">
      <c r="A31" s="63"/>
      <c r="B31" s="22">
        <v>20</v>
      </c>
      <c r="C31" s="23" t="s">
        <v>45</v>
      </c>
      <c r="D31" s="49" t="s">
        <v>14</v>
      </c>
      <c r="E31" s="50">
        <v>70</v>
      </c>
      <c r="F31" s="31">
        <v>145</v>
      </c>
      <c r="G31" s="24">
        <f t="shared" si="0"/>
        <v>10150</v>
      </c>
      <c r="H31" s="25">
        <v>160</v>
      </c>
      <c r="I31" s="26">
        <f t="shared" si="1"/>
        <v>11200</v>
      </c>
      <c r="J31" s="26">
        <v>166</v>
      </c>
      <c r="K31" s="26">
        <f t="shared" si="2"/>
        <v>11620</v>
      </c>
      <c r="L31" s="27">
        <f t="shared" si="5"/>
        <v>157</v>
      </c>
      <c r="M31" s="28">
        <f t="shared" si="3"/>
        <v>10990</v>
      </c>
      <c r="N31" s="47">
        <f t="shared" si="4"/>
        <v>10990</v>
      </c>
      <c r="P31" s="30"/>
    </row>
    <row r="32" spans="1:16" s="29" customFormat="1" ht="12.75" x14ac:dyDescent="0.2">
      <c r="A32" s="63"/>
      <c r="B32" s="22">
        <v>21</v>
      </c>
      <c r="C32" s="23" t="s">
        <v>46</v>
      </c>
      <c r="D32" s="49" t="s">
        <v>14</v>
      </c>
      <c r="E32" s="50">
        <v>20</v>
      </c>
      <c r="F32" s="31">
        <v>360</v>
      </c>
      <c r="G32" s="24">
        <f t="shared" si="0"/>
        <v>7200</v>
      </c>
      <c r="H32" s="25">
        <v>375</v>
      </c>
      <c r="I32" s="26">
        <f t="shared" si="1"/>
        <v>7500</v>
      </c>
      <c r="J32" s="26">
        <v>380</v>
      </c>
      <c r="K32" s="26">
        <f t="shared" si="2"/>
        <v>7600</v>
      </c>
      <c r="L32" s="27">
        <f t="shared" si="5"/>
        <v>371.66666666666669</v>
      </c>
      <c r="M32" s="28">
        <f t="shared" si="3"/>
        <v>7433.333333333333</v>
      </c>
      <c r="N32" s="47">
        <f t="shared" si="4"/>
        <v>7433.333333333333</v>
      </c>
      <c r="P32" s="30"/>
    </row>
    <row r="33" spans="1:16" s="29" customFormat="1" ht="12.75" x14ac:dyDescent="0.2">
      <c r="A33" s="63"/>
      <c r="B33" s="22">
        <v>22</v>
      </c>
      <c r="C33" s="23" t="s">
        <v>47</v>
      </c>
      <c r="D33" s="49" t="s">
        <v>14</v>
      </c>
      <c r="E33" s="50">
        <v>40</v>
      </c>
      <c r="F33" s="31">
        <v>290</v>
      </c>
      <c r="G33" s="24">
        <f t="shared" si="0"/>
        <v>11600</v>
      </c>
      <c r="H33" s="25">
        <v>300</v>
      </c>
      <c r="I33" s="26">
        <f t="shared" si="1"/>
        <v>12000</v>
      </c>
      <c r="J33" s="26">
        <v>310</v>
      </c>
      <c r="K33" s="26">
        <f t="shared" si="2"/>
        <v>12400</v>
      </c>
      <c r="L33" s="27">
        <f t="shared" si="5"/>
        <v>300</v>
      </c>
      <c r="M33" s="28">
        <f t="shared" si="3"/>
        <v>12000</v>
      </c>
      <c r="N33" s="47">
        <f t="shared" si="4"/>
        <v>12000</v>
      </c>
      <c r="P33" s="30"/>
    </row>
    <row r="34" spans="1:16" s="29" customFormat="1" ht="12.75" x14ac:dyDescent="0.2">
      <c r="A34" s="63"/>
      <c r="B34" s="22">
        <v>23</v>
      </c>
      <c r="C34" s="23" t="s">
        <v>48</v>
      </c>
      <c r="D34" s="49" t="s">
        <v>14</v>
      </c>
      <c r="E34" s="50">
        <v>90</v>
      </c>
      <c r="F34" s="31">
        <v>105</v>
      </c>
      <c r="G34" s="24">
        <f t="shared" si="0"/>
        <v>9450</v>
      </c>
      <c r="H34" s="25">
        <v>110</v>
      </c>
      <c r="I34" s="26">
        <f t="shared" si="1"/>
        <v>9900</v>
      </c>
      <c r="J34" s="26">
        <v>115</v>
      </c>
      <c r="K34" s="26">
        <f t="shared" si="2"/>
        <v>10350</v>
      </c>
      <c r="L34" s="27">
        <f t="shared" si="5"/>
        <v>110</v>
      </c>
      <c r="M34" s="28">
        <f t="shared" si="3"/>
        <v>9900</v>
      </c>
      <c r="N34" s="47">
        <f t="shared" si="4"/>
        <v>9900</v>
      </c>
      <c r="P34" s="30"/>
    </row>
    <row r="35" spans="1:16" s="29" customFormat="1" ht="12.75" x14ac:dyDescent="0.2">
      <c r="A35" s="63"/>
      <c r="B35" s="22">
        <v>24</v>
      </c>
      <c r="C35" s="23" t="s">
        <v>49</v>
      </c>
      <c r="D35" s="49" t="s">
        <v>14</v>
      </c>
      <c r="E35" s="50">
        <v>70</v>
      </c>
      <c r="F35" s="31">
        <v>88</v>
      </c>
      <c r="G35" s="24">
        <f t="shared" si="0"/>
        <v>6160</v>
      </c>
      <c r="H35" s="25">
        <v>90</v>
      </c>
      <c r="I35" s="26">
        <f t="shared" si="1"/>
        <v>6300</v>
      </c>
      <c r="J35" s="26">
        <v>92</v>
      </c>
      <c r="K35" s="26">
        <f t="shared" si="2"/>
        <v>6440</v>
      </c>
      <c r="L35" s="27">
        <f t="shared" si="5"/>
        <v>90</v>
      </c>
      <c r="M35" s="28">
        <f t="shared" si="3"/>
        <v>6300</v>
      </c>
      <c r="N35" s="47">
        <f t="shared" si="4"/>
        <v>6300</v>
      </c>
      <c r="P35" s="30"/>
    </row>
    <row r="36" spans="1:16" s="29" customFormat="1" ht="12.75" x14ac:dyDescent="0.2">
      <c r="A36" s="63"/>
      <c r="B36" s="22">
        <v>25</v>
      </c>
      <c r="C36" s="23" t="s">
        <v>50</v>
      </c>
      <c r="D36" s="49" t="s">
        <v>14</v>
      </c>
      <c r="E36" s="50">
        <v>80</v>
      </c>
      <c r="F36" s="31">
        <v>65</v>
      </c>
      <c r="G36" s="24">
        <f t="shared" si="0"/>
        <v>5200</v>
      </c>
      <c r="H36" s="25">
        <v>69</v>
      </c>
      <c r="I36" s="26">
        <f t="shared" si="1"/>
        <v>5520</v>
      </c>
      <c r="J36" s="26">
        <v>74</v>
      </c>
      <c r="K36" s="26">
        <f t="shared" si="2"/>
        <v>5920</v>
      </c>
      <c r="L36" s="27">
        <f t="shared" si="5"/>
        <v>69.333333333333329</v>
      </c>
      <c r="M36" s="28">
        <f t="shared" si="3"/>
        <v>5546.666666666667</v>
      </c>
      <c r="N36" s="47">
        <f t="shared" si="4"/>
        <v>5546.666666666667</v>
      </c>
      <c r="P36" s="30"/>
    </row>
    <row r="37" spans="1:16" s="29" customFormat="1" ht="12.75" x14ac:dyDescent="0.2">
      <c r="A37" s="63"/>
      <c r="B37" s="22">
        <v>26</v>
      </c>
      <c r="C37" s="23" t="s">
        <v>51</v>
      </c>
      <c r="D37" s="49" t="s">
        <v>14</v>
      </c>
      <c r="E37" s="50">
        <v>80</v>
      </c>
      <c r="F37" s="31">
        <v>68</v>
      </c>
      <c r="G37" s="24">
        <f t="shared" si="0"/>
        <v>5440</v>
      </c>
      <c r="H37" s="25">
        <v>70</v>
      </c>
      <c r="I37" s="26">
        <f t="shared" si="1"/>
        <v>5600</v>
      </c>
      <c r="J37" s="26">
        <v>73</v>
      </c>
      <c r="K37" s="26">
        <f t="shared" si="2"/>
        <v>5840</v>
      </c>
      <c r="L37" s="27">
        <f t="shared" si="5"/>
        <v>70.333333333333329</v>
      </c>
      <c r="M37" s="28">
        <f t="shared" si="3"/>
        <v>5626.666666666667</v>
      </c>
      <c r="N37" s="47">
        <f t="shared" si="4"/>
        <v>5626.666666666667</v>
      </c>
      <c r="P37" s="30"/>
    </row>
    <row r="38" spans="1:16" s="29" customFormat="1" ht="12.75" x14ac:dyDescent="0.2">
      <c r="A38" s="63"/>
      <c r="B38" s="22">
        <v>27</v>
      </c>
      <c r="C38" s="23" t="s">
        <v>52</v>
      </c>
      <c r="D38" s="49" t="s">
        <v>14</v>
      </c>
      <c r="E38" s="50">
        <v>70</v>
      </c>
      <c r="F38" s="31">
        <v>62</v>
      </c>
      <c r="G38" s="24">
        <f t="shared" si="0"/>
        <v>4340</v>
      </c>
      <c r="H38" s="25">
        <v>65</v>
      </c>
      <c r="I38" s="26">
        <f t="shared" si="1"/>
        <v>4550</v>
      </c>
      <c r="J38" s="26">
        <v>68</v>
      </c>
      <c r="K38" s="26">
        <f t="shared" si="2"/>
        <v>4760</v>
      </c>
      <c r="L38" s="27">
        <f t="shared" si="5"/>
        <v>65</v>
      </c>
      <c r="M38" s="28">
        <f t="shared" si="3"/>
        <v>4550</v>
      </c>
      <c r="N38" s="47">
        <f t="shared" si="4"/>
        <v>4550</v>
      </c>
      <c r="P38" s="30"/>
    </row>
    <row r="39" spans="1:16" s="29" customFormat="1" ht="12.75" x14ac:dyDescent="0.2">
      <c r="A39" s="63"/>
      <c r="B39" s="22">
        <v>28</v>
      </c>
      <c r="C39" s="23" t="s">
        <v>53</v>
      </c>
      <c r="D39" s="49" t="s">
        <v>14</v>
      </c>
      <c r="E39" s="50">
        <v>250</v>
      </c>
      <c r="F39" s="31">
        <v>60</v>
      </c>
      <c r="G39" s="24">
        <f t="shared" si="0"/>
        <v>15000</v>
      </c>
      <c r="H39" s="25">
        <v>62</v>
      </c>
      <c r="I39" s="26">
        <f t="shared" si="1"/>
        <v>15500</v>
      </c>
      <c r="J39" s="26">
        <v>66</v>
      </c>
      <c r="K39" s="26">
        <f t="shared" si="2"/>
        <v>16500</v>
      </c>
      <c r="L39" s="27">
        <f t="shared" si="5"/>
        <v>62.666666666666664</v>
      </c>
      <c r="M39" s="28">
        <f t="shared" si="3"/>
        <v>15666.666666666666</v>
      </c>
      <c r="N39" s="47">
        <f t="shared" si="4"/>
        <v>15666.666666666666</v>
      </c>
      <c r="P39" s="30"/>
    </row>
    <row r="40" spans="1:16" s="29" customFormat="1" ht="12.75" x14ac:dyDescent="0.2">
      <c r="A40" s="63"/>
      <c r="B40" s="22">
        <v>29</v>
      </c>
      <c r="C40" s="23" t="s">
        <v>54</v>
      </c>
      <c r="D40" s="49" t="s">
        <v>14</v>
      </c>
      <c r="E40" s="50">
        <v>150</v>
      </c>
      <c r="F40" s="31">
        <v>98</v>
      </c>
      <c r="G40" s="24">
        <f t="shared" si="0"/>
        <v>14700</v>
      </c>
      <c r="H40" s="25">
        <v>100</v>
      </c>
      <c r="I40" s="26">
        <f t="shared" si="1"/>
        <v>15000</v>
      </c>
      <c r="J40" s="26">
        <v>105</v>
      </c>
      <c r="K40" s="26">
        <f t="shared" si="2"/>
        <v>15750</v>
      </c>
      <c r="L40" s="27">
        <f t="shared" si="5"/>
        <v>101</v>
      </c>
      <c r="M40" s="28">
        <f t="shared" si="3"/>
        <v>15150</v>
      </c>
      <c r="N40" s="47">
        <f t="shared" si="4"/>
        <v>15150</v>
      </c>
      <c r="P40" s="30"/>
    </row>
    <row r="41" spans="1:16" s="29" customFormat="1" ht="12.75" x14ac:dyDescent="0.2">
      <c r="A41" s="63"/>
      <c r="B41" s="22">
        <v>30</v>
      </c>
      <c r="C41" s="23" t="s">
        <v>55</v>
      </c>
      <c r="D41" s="49" t="s">
        <v>14</v>
      </c>
      <c r="E41" s="50">
        <v>100</v>
      </c>
      <c r="F41" s="31">
        <v>125</v>
      </c>
      <c r="G41" s="24">
        <f t="shared" si="0"/>
        <v>12500</v>
      </c>
      <c r="H41" s="25">
        <v>130</v>
      </c>
      <c r="I41" s="26">
        <f t="shared" si="1"/>
        <v>13000</v>
      </c>
      <c r="J41" s="26">
        <v>132</v>
      </c>
      <c r="K41" s="26">
        <f t="shared" si="2"/>
        <v>13200</v>
      </c>
      <c r="L41" s="27">
        <f t="shared" si="5"/>
        <v>129</v>
      </c>
      <c r="M41" s="28">
        <f t="shared" si="3"/>
        <v>12900</v>
      </c>
      <c r="N41" s="47">
        <f t="shared" si="4"/>
        <v>12900</v>
      </c>
      <c r="P41" s="30"/>
    </row>
    <row r="42" spans="1:16" s="29" customFormat="1" ht="12.75" x14ac:dyDescent="0.2">
      <c r="A42" s="63"/>
      <c r="B42" s="22">
        <v>31</v>
      </c>
      <c r="C42" s="23" t="s">
        <v>56</v>
      </c>
      <c r="D42" s="49" t="s">
        <v>14</v>
      </c>
      <c r="E42" s="50">
        <v>60</v>
      </c>
      <c r="F42" s="31">
        <v>70</v>
      </c>
      <c r="G42" s="24">
        <f t="shared" si="0"/>
        <v>4200</v>
      </c>
      <c r="H42" s="25">
        <v>74</v>
      </c>
      <c r="I42" s="26">
        <f t="shared" si="1"/>
        <v>4440</v>
      </c>
      <c r="J42" s="26">
        <v>75</v>
      </c>
      <c r="K42" s="26">
        <f t="shared" si="2"/>
        <v>4500</v>
      </c>
      <c r="L42" s="27">
        <f t="shared" si="5"/>
        <v>73</v>
      </c>
      <c r="M42" s="28">
        <f t="shared" si="3"/>
        <v>4380</v>
      </c>
      <c r="N42" s="47">
        <f t="shared" si="4"/>
        <v>4380</v>
      </c>
      <c r="P42" s="30"/>
    </row>
    <row r="43" spans="1:16" s="29" customFormat="1" ht="12.75" x14ac:dyDescent="0.2">
      <c r="A43" s="63"/>
      <c r="B43" s="22">
        <v>32</v>
      </c>
      <c r="C43" s="23" t="s">
        <v>57</v>
      </c>
      <c r="D43" s="49" t="s">
        <v>14</v>
      </c>
      <c r="E43" s="50">
        <v>130</v>
      </c>
      <c r="F43" s="31">
        <v>145</v>
      </c>
      <c r="G43" s="24">
        <f t="shared" si="0"/>
        <v>18850</v>
      </c>
      <c r="H43" s="25">
        <v>148</v>
      </c>
      <c r="I43" s="26">
        <f t="shared" si="1"/>
        <v>19240</v>
      </c>
      <c r="J43" s="26">
        <v>150</v>
      </c>
      <c r="K43" s="26">
        <f t="shared" si="2"/>
        <v>19500</v>
      </c>
      <c r="L43" s="27">
        <f t="shared" si="5"/>
        <v>147.66666666666666</v>
      </c>
      <c r="M43" s="28">
        <f t="shared" si="3"/>
        <v>19196.666666666668</v>
      </c>
      <c r="N43" s="47">
        <f t="shared" si="4"/>
        <v>19196.666666666668</v>
      </c>
      <c r="P43" s="30"/>
    </row>
    <row r="44" spans="1:16" s="29" customFormat="1" ht="12.75" x14ac:dyDescent="0.2">
      <c r="A44" s="63"/>
      <c r="B44" s="22">
        <v>33</v>
      </c>
      <c r="C44" s="23" t="s">
        <v>58</v>
      </c>
      <c r="D44" s="49" t="s">
        <v>14</v>
      </c>
      <c r="E44" s="50">
        <v>90</v>
      </c>
      <c r="F44" s="31">
        <v>58</v>
      </c>
      <c r="G44" s="24">
        <f t="shared" si="0"/>
        <v>5220</v>
      </c>
      <c r="H44" s="25">
        <v>60</v>
      </c>
      <c r="I44" s="26">
        <f t="shared" si="1"/>
        <v>5400</v>
      </c>
      <c r="J44" s="26">
        <v>62</v>
      </c>
      <c r="K44" s="26">
        <f t="shared" si="2"/>
        <v>5580</v>
      </c>
      <c r="L44" s="27">
        <f t="shared" si="5"/>
        <v>60</v>
      </c>
      <c r="M44" s="28">
        <f t="shared" si="3"/>
        <v>5400</v>
      </c>
      <c r="N44" s="47">
        <f t="shared" si="4"/>
        <v>5400</v>
      </c>
      <c r="P44" s="30"/>
    </row>
    <row r="45" spans="1:16" s="29" customFormat="1" ht="12.75" x14ac:dyDescent="0.2">
      <c r="A45" s="63"/>
      <c r="B45" s="22">
        <v>34</v>
      </c>
      <c r="C45" s="23" t="s">
        <v>59</v>
      </c>
      <c r="D45" s="49" t="s">
        <v>14</v>
      </c>
      <c r="E45" s="50">
        <v>70</v>
      </c>
      <c r="F45" s="31">
        <v>75</v>
      </c>
      <c r="G45" s="24">
        <f t="shared" si="0"/>
        <v>5250</v>
      </c>
      <c r="H45" s="25">
        <v>79</v>
      </c>
      <c r="I45" s="26">
        <f t="shared" si="1"/>
        <v>5530</v>
      </c>
      <c r="J45" s="26">
        <v>80</v>
      </c>
      <c r="K45" s="26">
        <f t="shared" si="2"/>
        <v>5600</v>
      </c>
      <c r="L45" s="27">
        <f t="shared" si="5"/>
        <v>78</v>
      </c>
      <c r="M45" s="28">
        <f t="shared" si="3"/>
        <v>5460</v>
      </c>
      <c r="N45" s="47">
        <f t="shared" si="4"/>
        <v>5460</v>
      </c>
      <c r="P45" s="30"/>
    </row>
    <row r="46" spans="1:16" s="29" customFormat="1" ht="12.75" x14ac:dyDescent="0.2">
      <c r="A46" s="63"/>
      <c r="B46" s="22">
        <v>35</v>
      </c>
      <c r="C46" s="23" t="s">
        <v>60</v>
      </c>
      <c r="D46" s="49" t="s">
        <v>69</v>
      </c>
      <c r="E46" s="50">
        <v>450</v>
      </c>
      <c r="F46" s="31">
        <v>105</v>
      </c>
      <c r="G46" s="24">
        <f t="shared" si="0"/>
        <v>47250</v>
      </c>
      <c r="H46" s="25">
        <v>110</v>
      </c>
      <c r="I46" s="26">
        <f t="shared" si="1"/>
        <v>49500</v>
      </c>
      <c r="J46" s="26">
        <v>120</v>
      </c>
      <c r="K46" s="26">
        <f t="shared" si="2"/>
        <v>54000</v>
      </c>
      <c r="L46" s="27">
        <f t="shared" si="5"/>
        <v>111.66666666666667</v>
      </c>
      <c r="M46" s="28">
        <f t="shared" si="3"/>
        <v>50250</v>
      </c>
      <c r="N46" s="47">
        <f t="shared" si="4"/>
        <v>50250</v>
      </c>
      <c r="P46" s="30"/>
    </row>
    <row r="47" spans="1:16" s="29" customFormat="1" ht="12.75" x14ac:dyDescent="0.2">
      <c r="A47" s="63"/>
      <c r="B47" s="22">
        <v>36</v>
      </c>
      <c r="C47" s="23" t="s">
        <v>61</v>
      </c>
      <c r="D47" s="49" t="s">
        <v>14</v>
      </c>
      <c r="E47" s="50">
        <v>20</v>
      </c>
      <c r="F47" s="31">
        <v>190</v>
      </c>
      <c r="G47" s="24">
        <f t="shared" si="0"/>
        <v>3800</v>
      </c>
      <c r="H47" s="25">
        <v>194</v>
      </c>
      <c r="I47" s="26">
        <f t="shared" si="1"/>
        <v>3880</v>
      </c>
      <c r="J47" s="26">
        <v>195</v>
      </c>
      <c r="K47" s="26">
        <f t="shared" si="2"/>
        <v>3900</v>
      </c>
      <c r="L47" s="27">
        <f t="shared" si="5"/>
        <v>193</v>
      </c>
      <c r="M47" s="28">
        <f t="shared" si="3"/>
        <v>3860</v>
      </c>
      <c r="N47" s="47">
        <f t="shared" si="4"/>
        <v>3860</v>
      </c>
      <c r="P47" s="30"/>
    </row>
    <row r="48" spans="1:16" s="29" customFormat="1" ht="12.75" x14ac:dyDescent="0.2">
      <c r="A48" s="63"/>
      <c r="B48" s="22">
        <v>37</v>
      </c>
      <c r="C48" s="23" t="s">
        <v>62</v>
      </c>
      <c r="D48" s="49" t="s">
        <v>14</v>
      </c>
      <c r="E48" s="50">
        <v>60</v>
      </c>
      <c r="F48" s="31">
        <v>200</v>
      </c>
      <c r="G48" s="24">
        <f t="shared" si="0"/>
        <v>12000</v>
      </c>
      <c r="H48" s="25">
        <v>210</v>
      </c>
      <c r="I48" s="26">
        <f t="shared" si="1"/>
        <v>12600</v>
      </c>
      <c r="J48" s="26">
        <v>225</v>
      </c>
      <c r="K48" s="26">
        <f t="shared" si="2"/>
        <v>13500</v>
      </c>
      <c r="L48" s="27">
        <f t="shared" si="5"/>
        <v>211.66666666666666</v>
      </c>
      <c r="M48" s="28">
        <f t="shared" si="3"/>
        <v>12700</v>
      </c>
      <c r="N48" s="47">
        <f t="shared" si="4"/>
        <v>12700</v>
      </c>
      <c r="P48" s="30"/>
    </row>
    <row r="49" spans="1:17" s="29" customFormat="1" ht="12.75" x14ac:dyDescent="0.2">
      <c r="A49" s="63"/>
      <c r="B49" s="22">
        <v>38</v>
      </c>
      <c r="C49" s="23" t="s">
        <v>63</v>
      </c>
      <c r="D49" s="49" t="s">
        <v>14</v>
      </c>
      <c r="E49" s="50">
        <v>70</v>
      </c>
      <c r="F49" s="31">
        <v>180</v>
      </c>
      <c r="G49" s="24">
        <f t="shared" si="0"/>
        <v>12600</v>
      </c>
      <c r="H49" s="25">
        <v>186</v>
      </c>
      <c r="I49" s="26">
        <f t="shared" si="1"/>
        <v>13020</v>
      </c>
      <c r="J49" s="26">
        <v>190</v>
      </c>
      <c r="K49" s="26">
        <f t="shared" si="2"/>
        <v>13300</v>
      </c>
      <c r="L49" s="27">
        <f t="shared" si="5"/>
        <v>185.33333333333334</v>
      </c>
      <c r="M49" s="28">
        <f t="shared" si="3"/>
        <v>12973.333333333334</v>
      </c>
      <c r="N49" s="47">
        <f t="shared" si="4"/>
        <v>12973.333333333334</v>
      </c>
      <c r="P49" s="30"/>
    </row>
    <row r="50" spans="1:17" s="29" customFormat="1" ht="12.75" x14ac:dyDescent="0.2">
      <c r="A50" s="63"/>
      <c r="B50" s="22">
        <v>39</v>
      </c>
      <c r="C50" s="23" t="s">
        <v>64</v>
      </c>
      <c r="D50" s="49" t="s">
        <v>14</v>
      </c>
      <c r="E50" s="50">
        <v>70</v>
      </c>
      <c r="F50" s="31">
        <v>140</v>
      </c>
      <c r="G50" s="24">
        <f t="shared" si="0"/>
        <v>9800</v>
      </c>
      <c r="H50" s="25">
        <v>150</v>
      </c>
      <c r="I50" s="26">
        <f t="shared" si="1"/>
        <v>10500</v>
      </c>
      <c r="J50" s="26">
        <v>160</v>
      </c>
      <c r="K50" s="26">
        <f t="shared" si="2"/>
        <v>11200</v>
      </c>
      <c r="L50" s="27">
        <f t="shared" si="5"/>
        <v>150</v>
      </c>
      <c r="M50" s="28">
        <f t="shared" si="3"/>
        <v>10500</v>
      </c>
      <c r="N50" s="47">
        <f t="shared" si="4"/>
        <v>10500</v>
      </c>
      <c r="P50" s="30"/>
    </row>
    <row r="51" spans="1:17" s="29" customFormat="1" ht="12.75" x14ac:dyDescent="0.2">
      <c r="A51" s="63"/>
      <c r="B51" s="22">
        <v>40</v>
      </c>
      <c r="C51" s="23" t="s">
        <v>65</v>
      </c>
      <c r="D51" s="49" t="s">
        <v>14</v>
      </c>
      <c r="E51" s="50">
        <v>60</v>
      </c>
      <c r="F51" s="31">
        <v>480</v>
      </c>
      <c r="G51" s="24">
        <f t="shared" si="0"/>
        <v>28800</v>
      </c>
      <c r="H51" s="25">
        <v>500</v>
      </c>
      <c r="I51" s="26">
        <f t="shared" si="1"/>
        <v>30000</v>
      </c>
      <c r="J51" s="26">
        <v>510</v>
      </c>
      <c r="K51" s="26">
        <f t="shared" si="2"/>
        <v>30600</v>
      </c>
      <c r="L51" s="27">
        <f t="shared" si="5"/>
        <v>496.66666666666669</v>
      </c>
      <c r="M51" s="28">
        <f t="shared" si="3"/>
        <v>29800</v>
      </c>
      <c r="N51" s="47">
        <f t="shared" si="4"/>
        <v>29800</v>
      </c>
      <c r="P51" s="30"/>
    </row>
    <row r="52" spans="1:17" s="29" customFormat="1" ht="12.75" x14ac:dyDescent="0.2">
      <c r="A52" s="63"/>
      <c r="B52" s="22">
        <v>41</v>
      </c>
      <c r="C52" s="23" t="s">
        <v>66</v>
      </c>
      <c r="D52" s="49" t="s">
        <v>14</v>
      </c>
      <c r="E52" s="50">
        <v>12</v>
      </c>
      <c r="F52" s="31">
        <v>310</v>
      </c>
      <c r="G52" s="24">
        <f t="shared" si="0"/>
        <v>3720</v>
      </c>
      <c r="H52" s="25">
        <v>325</v>
      </c>
      <c r="I52" s="26">
        <f t="shared" si="1"/>
        <v>3900</v>
      </c>
      <c r="J52" s="26">
        <v>340</v>
      </c>
      <c r="K52" s="26">
        <f t="shared" si="2"/>
        <v>4080</v>
      </c>
      <c r="L52" s="27">
        <f t="shared" si="5"/>
        <v>325</v>
      </c>
      <c r="M52" s="28">
        <f t="shared" si="3"/>
        <v>3900</v>
      </c>
      <c r="N52" s="47">
        <f t="shared" si="4"/>
        <v>3900</v>
      </c>
      <c r="P52" s="30"/>
    </row>
    <row r="53" spans="1:17" s="29" customFormat="1" ht="12.75" x14ac:dyDescent="0.2">
      <c r="A53" s="63"/>
      <c r="B53" s="22">
        <v>42</v>
      </c>
      <c r="C53" s="23" t="s">
        <v>67</v>
      </c>
      <c r="D53" s="49" t="s">
        <v>14</v>
      </c>
      <c r="E53" s="50">
        <v>10</v>
      </c>
      <c r="F53" s="31">
        <v>240</v>
      </c>
      <c r="G53" s="24">
        <f t="shared" si="0"/>
        <v>2400</v>
      </c>
      <c r="H53" s="25">
        <v>250</v>
      </c>
      <c r="I53" s="26">
        <f t="shared" si="1"/>
        <v>2500</v>
      </c>
      <c r="J53" s="26">
        <v>260</v>
      </c>
      <c r="K53" s="26">
        <f t="shared" si="2"/>
        <v>2600</v>
      </c>
      <c r="L53" s="27">
        <f t="shared" si="5"/>
        <v>250</v>
      </c>
      <c r="M53" s="28">
        <f t="shared" si="3"/>
        <v>2500</v>
      </c>
      <c r="N53" s="47">
        <f t="shared" si="4"/>
        <v>2500</v>
      </c>
      <c r="P53" s="30"/>
    </row>
    <row r="54" spans="1:17" s="29" customFormat="1" ht="12.75" x14ac:dyDescent="0.2">
      <c r="A54" s="63"/>
      <c r="B54" s="22">
        <v>43</v>
      </c>
      <c r="C54" s="23" t="s">
        <v>68</v>
      </c>
      <c r="D54" s="49" t="s">
        <v>14</v>
      </c>
      <c r="E54" s="50">
        <v>170</v>
      </c>
      <c r="F54" s="31">
        <v>185</v>
      </c>
      <c r="G54" s="24">
        <f t="shared" si="0"/>
        <v>31450</v>
      </c>
      <c r="H54" s="25">
        <v>190</v>
      </c>
      <c r="I54" s="26">
        <f t="shared" si="1"/>
        <v>32300</v>
      </c>
      <c r="J54" s="26">
        <v>194</v>
      </c>
      <c r="K54" s="26">
        <f t="shared" si="2"/>
        <v>32980</v>
      </c>
      <c r="L54" s="27">
        <f t="shared" si="5"/>
        <v>189.66666666666666</v>
      </c>
      <c r="M54" s="28">
        <f t="shared" si="3"/>
        <v>32243.333333333332</v>
      </c>
      <c r="N54" s="47">
        <f t="shared" si="4"/>
        <v>32243.333333333332</v>
      </c>
      <c r="P54" s="30"/>
    </row>
    <row r="55" spans="1:17" s="40" customFormat="1" ht="19.5" customHeight="1" x14ac:dyDescent="0.2">
      <c r="A55" s="63"/>
      <c r="B55" s="32"/>
      <c r="C55" s="32" t="s">
        <v>7</v>
      </c>
      <c r="D55" s="33"/>
      <c r="E55" s="34"/>
      <c r="F55" s="35"/>
      <c r="G55" s="36">
        <f>SUM(G12:G13:G14:G15:G17:G18:G16:G19:G20:G21:G22:G23:G24:G25:G26:G27:G28:G29:G30:G31:G32:G33:G34:G35:G36:G37:G38:G39:G40:G41:G42:G43:G44:G45:G46:G47:G48:G49:G50:G51:G52:G53:G54)</f>
        <v>441706</v>
      </c>
      <c r="H55" s="37"/>
      <c r="I55" s="36">
        <f>SUM(I12:I13:I14:I15:I16:I17:I18:I19:I20:I21:I22:I23:I24:I25:I26:I27:I28:I29:I30:I31:I32:I33:I34:I35:I36:I37:I38:I39:I40:I41:I42:I43:I44:I45:I46:I47:I48:I49:I50:I51:I52:I53:I54)</f>
        <v>459050.5</v>
      </c>
      <c r="J55" s="43"/>
      <c r="K55" s="36">
        <f>SUM(K12:K13:K14:K15:K16:K17:K18:K19:K20:K21:K22:K23:K24:K25:K26:K27:K28:K29:K30:K31:K32:K33:K34:K35:K36:K37:K38:K39:K40:K41:K42:K43:K44:K45:K46:K47:K48:K49:K50:K51:K52:K53:K54)</f>
        <v>476754.5</v>
      </c>
      <c r="L55" s="38" t="s">
        <v>10</v>
      </c>
      <c r="M55" s="38"/>
      <c r="N55" s="39">
        <f>SUM(G55:I55:K55)/3</f>
        <v>459170.33333333331</v>
      </c>
      <c r="P55" s="41"/>
    </row>
    <row r="56" spans="1:17" s="19" customFormat="1" ht="16.5" customHeight="1" x14ac:dyDescent="0.25">
      <c r="A56" s="63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8"/>
      <c r="P56" s="20"/>
    </row>
    <row r="57" spans="1:17" s="19" customFormat="1" ht="15.75" customHeight="1" x14ac:dyDescent="0.25">
      <c r="A57" s="56" t="s">
        <v>70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21"/>
      <c r="P57" s="20"/>
    </row>
    <row r="58" spans="1:17" s="1" customFormat="1" ht="18.75" customHeight="1" x14ac:dyDescent="0.25">
      <c r="A58" s="57" t="s">
        <v>17</v>
      </c>
      <c r="B58" s="57"/>
      <c r="C58" s="57"/>
      <c r="E58"/>
      <c r="F58"/>
      <c r="G58"/>
      <c r="H58"/>
      <c r="I58"/>
      <c r="J58"/>
      <c r="K58"/>
      <c r="L58"/>
      <c r="M58"/>
      <c r="N58"/>
      <c r="O58"/>
      <c r="Q58"/>
    </row>
    <row r="59" spans="1:17" s="13" customFormat="1" ht="21" customHeight="1" x14ac:dyDescent="0.2">
      <c r="A59" s="15"/>
      <c r="B59" s="51" t="s">
        <v>25</v>
      </c>
      <c r="C59" s="52"/>
      <c r="D59" s="9"/>
      <c r="E59" s="12"/>
      <c r="F59" s="12"/>
      <c r="K59" s="14"/>
    </row>
    <row r="60" spans="1:17" s="8" customFormat="1" ht="15" customHeight="1" x14ac:dyDescent="0.2">
      <c r="A60" s="53" t="s">
        <v>9</v>
      </c>
      <c r="B60" s="53"/>
      <c r="C60" s="53"/>
      <c r="D60" s="10"/>
      <c r="E60" s="10"/>
      <c r="F60" s="10"/>
      <c r="K60" s="11"/>
    </row>
  </sheetData>
  <mergeCells count="24">
    <mergeCell ref="E6:K6"/>
    <mergeCell ref="E1:N1"/>
    <mergeCell ref="E2:N2"/>
    <mergeCell ref="E3:N3"/>
    <mergeCell ref="A4:M4"/>
    <mergeCell ref="A5:M5"/>
    <mergeCell ref="B7:M7"/>
    <mergeCell ref="B8:M9"/>
    <mergeCell ref="N8:N9"/>
    <mergeCell ref="A10:A56"/>
    <mergeCell ref="B10:B11"/>
    <mergeCell ref="C10:C11"/>
    <mergeCell ref="E10:E11"/>
    <mergeCell ref="J10:K10"/>
    <mergeCell ref="H10:I10"/>
    <mergeCell ref="F10:G10"/>
    <mergeCell ref="B59:C59"/>
    <mergeCell ref="A60:C60"/>
    <mergeCell ref="L10:L11"/>
    <mergeCell ref="N10:N11"/>
    <mergeCell ref="B56:M56"/>
    <mergeCell ref="A57:M57"/>
    <mergeCell ref="A58:C58"/>
    <mergeCell ref="D10:D11"/>
  </mergeCells>
  <phoneticPr fontId="8" type="noConversion"/>
  <pageMargins left="0.39370078740157483" right="0.19685039370078741" top="0.55118110236220474" bottom="0.35433070866141736" header="0.31496062992125984" footer="0.19685039370078741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2022-11-18T05:06:27Z</dcterms:modified>
</cp:coreProperties>
</file>