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 defaultThemeVersion="124226"/>
  <xr:revisionPtr revIDLastSave="0" documentId="13_ncr:1_{E9EB1457-F1C8-4820-91D8-20B037A45E23}" xr6:coauthVersionLast="47" xr6:coauthVersionMax="47" xr10:uidLastSave="{00000000-0000-0000-0000-000000000000}"/>
  <bookViews>
    <workbookView xWindow="1470" yWindow="1470" windowWidth="12285" windowHeight="11385" xr2:uid="{00000000-000D-0000-FFFF-FFFF00000000}"/>
  </bookViews>
  <sheets>
    <sheet name="Лист1" sheetId="1" r:id="rId1"/>
  </sheets>
  <definedNames>
    <definedName name="_xlnm.Print_Area" localSheetId="0">Лист1!$A$1:$J$17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  <c r="J8" i="1" s="1"/>
  <c r="H8" i="1"/>
  <c r="G6" i="1"/>
  <c r="H6" i="1" s="1"/>
  <c r="J6" i="1" l="1"/>
  <c r="I6" i="1"/>
  <c r="I8" i="1"/>
  <c r="H7" i="1"/>
  <c r="G7" i="1" l="1"/>
  <c r="I7" i="1" l="1"/>
  <c r="J7" i="1"/>
  <c r="J9" i="1" s="1"/>
</calcChain>
</file>

<file path=xl/sharedStrings.xml><?xml version="1.0" encoding="utf-8"?>
<sst xmlns="http://schemas.openxmlformats.org/spreadsheetml/2006/main" count="24" uniqueCount="24">
  <si>
    <t>Используемый метод определения НМЦК с обоснованием:</t>
  </si>
  <si>
    <t>Метод сопоставимых рыночных цен (анализа рынка) с применением ценовой информации поставщиков, обладающих опытом поставки соответствующих товаров, работ и услуг</t>
  </si>
  <si>
    <t>Расчет НМЦК</t>
  </si>
  <si>
    <t>Цены поставщиков (исполнителей, подрядчиков) за единицу товара (работы, услуги), руб.</t>
  </si>
  <si>
    <t>Организация № 1,(руб)</t>
  </si>
  <si>
    <t>Организация № 3,(руб.)</t>
  </si>
  <si>
    <t>Среднее квадратическое отклонение</t>
  </si>
  <si>
    <t>Средняя арифметическая цена за ед&lt;ц&gt;</t>
  </si>
  <si>
    <t>Однородность совокупности значений выявленных цен, используемых в расчете НМЦК</t>
  </si>
  <si>
    <t>Коэффициент вариации цен V (%)</t>
  </si>
  <si>
    <t>НМЦК, определяемая методом сопоставимых рыночных цен (анализа рынка)</t>
  </si>
  <si>
    <r>
      <rPr>
        <b/>
        <sz val="14"/>
        <color indexed="8"/>
        <rFont val="Times New Roman"/>
        <family val="1"/>
        <charset val="204"/>
      </rPr>
      <t>Расчет НМЦК по формуле</t>
    </r>
    <r>
      <rPr>
        <sz val="14"/>
        <color indexed="8"/>
        <rFont val="Times New Roman"/>
        <family val="1"/>
        <charset val="204"/>
      </rPr>
      <t xml:space="preserve">  </t>
    </r>
    <r>
      <rPr>
        <sz val="12"/>
        <color indexed="8"/>
        <rFont val="Times New Roman"/>
        <family val="1"/>
        <charset val="204"/>
      </rPr>
      <t xml:space="preserve">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</si>
  <si>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ИТОГО</t>
  </si>
  <si>
    <t>В соответствиии с техническим заданием</t>
  </si>
  <si>
    <t>Дата подготовки обоснования НМЦК</t>
  </si>
  <si>
    <t>Поскольку коэффициент вариации цены менее 33% по каждой позиции товаров, совокупность значений, используемых в расчете, при определении НМЦК считается однородной  и не требуется дополнительные исследования в целях увеличения количества ценовой информации, используемой в расчетах.</t>
  </si>
  <si>
    <t>Организация № 2,(руб)</t>
  </si>
  <si>
    <t>Основные характеристики объекта закупки (товар)</t>
  </si>
  <si>
    <t>Наименование товара</t>
  </si>
  <si>
    <t>Количество, объем товара
(килограмм, литр)</t>
  </si>
  <si>
    <t>Масло сливочное</t>
  </si>
  <si>
    <t>Маргарин молочный 82%</t>
  </si>
  <si>
    <t xml:space="preserve">Масло подсолнечное, рафинированное, дезодорированное </t>
  </si>
  <si>
    <t xml:space="preserve">Расчет и обоснование начальной (максимальной) цены договора для КГБУ СО "Пансионат "Кедр" на 2022 год.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</si>
</sst>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.&quot;mm&quot;.&quot;yyyy"/>
  </numFmts>
  <fonts count="14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1"/>
      <charset val="204"/>
    </font>
    <font>
      <sz val="11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</font>
    <font>
      <sz val="8"/>
      <name val="Calibri"/>
      <family val="2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1" fillId="0" borderId="0" xfId="0" applyFont="1" applyAlignment="1">
      <alignment horizontal="left" indent="1"/>
    </xf>
    <xf numFmtId="0" fontId="1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" fontId="1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indent="1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left" wrapText="1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/>
    </xf>
    <xf numFmtId="2" fontId="1" fillId="0" borderId="1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361950</xdr:colOff>
      <xdr:row>4</xdr:row>
      <xdr:rowOff>1609725</xdr:rowOff>
    </xdr:from>
    <xdr:to>
      <xdr:col>7</xdr:col>
      <xdr:colOff>1362075</xdr:colOff>
      <xdr:row>4</xdr:row>
      <xdr:rowOff>2047875</xdr:rowOff>
    </xdr:to>
    <xdr:pic>
      <xdr:nvPicPr>
        <xdr:cNvPr id="1025" name="Picture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8700" y="4381500"/>
          <a:ext cx="10001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352425</xdr:colOff>
      <xdr:row>4</xdr:row>
      <xdr:rowOff>1695450</xdr:rowOff>
    </xdr:from>
    <xdr:to>
      <xdr:col>8</xdr:col>
      <xdr:colOff>1285875</xdr:colOff>
      <xdr:row>4</xdr:row>
      <xdr:rowOff>2047875</xdr:rowOff>
    </xdr:to>
    <xdr:pic>
      <xdr:nvPicPr>
        <xdr:cNvPr id="1026" name="Picture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0" y="4467225"/>
          <a:ext cx="9334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714375</xdr:colOff>
      <xdr:row>4</xdr:row>
      <xdr:rowOff>2009775</xdr:rowOff>
    </xdr:from>
    <xdr:to>
      <xdr:col>9</xdr:col>
      <xdr:colOff>2200275</xdr:colOff>
      <xdr:row>4</xdr:row>
      <xdr:rowOff>2371725</xdr:rowOff>
    </xdr:to>
    <xdr:pic>
      <xdr:nvPicPr>
        <xdr:cNvPr id="1027" name="Picture 5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63950" y="4781550"/>
          <a:ext cx="14859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752475</xdr:colOff>
      <xdr:row>4</xdr:row>
      <xdr:rowOff>1819275</xdr:rowOff>
    </xdr:from>
    <xdr:to>
      <xdr:col>9</xdr:col>
      <xdr:colOff>942975</xdr:colOff>
      <xdr:row>4</xdr:row>
      <xdr:rowOff>2076450</xdr:rowOff>
    </xdr:to>
    <xdr:pic>
      <xdr:nvPicPr>
        <xdr:cNvPr id="1028" name="Picture 6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2050" y="459105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tabSelected="1" topLeftCell="A4" zoomScale="90" zoomScaleNormal="90" workbookViewId="0">
      <selection activeCell="D5" sqref="D5"/>
    </sheetView>
  </sheetViews>
  <sheetFormatPr defaultRowHeight="15"/>
  <cols>
    <col min="1" max="1" width="37.7109375" customWidth="1"/>
    <col min="2" max="2" width="16.5703125" customWidth="1"/>
    <col min="3" max="3" width="41.5703125" customWidth="1"/>
    <col min="4" max="4" width="16.28515625" customWidth="1"/>
    <col min="5" max="5" width="15.42578125" customWidth="1"/>
    <col min="6" max="6" width="15" customWidth="1"/>
    <col min="7" max="7" width="20" customWidth="1"/>
    <col min="8" max="8" width="29.28515625" customWidth="1"/>
    <col min="9" max="9" width="24" customWidth="1"/>
    <col min="10" max="10" width="41" customWidth="1"/>
    <col min="11" max="11" width="9.140625" hidden="1" customWidth="1"/>
    <col min="12" max="12" width="14.140625" hidden="1" customWidth="1"/>
    <col min="13" max="15" width="10" bestFit="1" customWidth="1"/>
  </cols>
  <sheetData>
    <row r="1" spans="1:15" ht="41.25" customHeight="1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</row>
    <row r="2" spans="1:15" ht="37.5">
      <c r="A2" s="14" t="s">
        <v>17</v>
      </c>
      <c r="B2" s="27" t="s">
        <v>13</v>
      </c>
      <c r="C2" s="27"/>
      <c r="D2" s="27"/>
      <c r="E2" s="27"/>
      <c r="F2" s="27"/>
      <c r="G2" s="27"/>
      <c r="H2" s="27"/>
      <c r="I2" s="27"/>
      <c r="J2" s="27"/>
    </row>
    <row r="3" spans="1:15" ht="56.25">
      <c r="A3" s="14" t="s">
        <v>0</v>
      </c>
      <c r="B3" s="27" t="s">
        <v>1</v>
      </c>
      <c r="C3" s="27"/>
      <c r="D3" s="27"/>
      <c r="E3" s="27"/>
      <c r="F3" s="27"/>
      <c r="G3" s="27"/>
      <c r="H3" s="27"/>
      <c r="I3" s="27"/>
      <c r="J3" s="27"/>
    </row>
    <row r="4" spans="1:15" ht="76.5" customHeight="1">
      <c r="A4" s="27" t="s">
        <v>2</v>
      </c>
      <c r="B4" s="29" t="s">
        <v>19</v>
      </c>
      <c r="C4" s="29" t="s">
        <v>18</v>
      </c>
      <c r="D4" s="10"/>
      <c r="E4" s="29" t="s">
        <v>3</v>
      </c>
      <c r="F4" s="29"/>
      <c r="G4" s="29" t="s">
        <v>8</v>
      </c>
      <c r="H4" s="29"/>
      <c r="I4" s="29"/>
      <c r="J4" s="10" t="s">
        <v>10</v>
      </c>
    </row>
    <row r="5" spans="1:15" ht="189" customHeight="1">
      <c r="A5" s="27"/>
      <c r="B5" s="29"/>
      <c r="C5" s="30"/>
      <c r="D5" s="16" t="s">
        <v>4</v>
      </c>
      <c r="E5" s="16" t="s">
        <v>16</v>
      </c>
      <c r="F5" s="16" t="s">
        <v>5</v>
      </c>
      <c r="G5" s="10" t="s">
        <v>7</v>
      </c>
      <c r="H5" s="10" t="s">
        <v>6</v>
      </c>
      <c r="I5" s="10" t="s">
        <v>9</v>
      </c>
      <c r="J5" s="13" t="s">
        <v>11</v>
      </c>
    </row>
    <row r="6" spans="1:15" s="8" customFormat="1" ht="42" customHeight="1">
      <c r="A6" s="27"/>
      <c r="B6" s="23">
        <v>890</v>
      </c>
      <c r="C6" s="25" t="s">
        <v>20</v>
      </c>
      <c r="D6" s="24">
        <v>650</v>
      </c>
      <c r="E6" s="22">
        <v>760</v>
      </c>
      <c r="F6" s="22">
        <v>690</v>
      </c>
      <c r="G6" s="9">
        <f t="shared" ref="G6:I6" si="0">ROUND(AVERAGE(D6:F6),2)</f>
        <v>700</v>
      </c>
      <c r="H6" s="9">
        <f t="shared" si="0"/>
        <v>716.67</v>
      </c>
      <c r="I6" s="9">
        <f t="shared" si="0"/>
        <v>702.22</v>
      </c>
      <c r="J6" s="9">
        <f t="shared" ref="J6:J8" si="1">ROUND(G6*B6,2)</f>
        <v>623000</v>
      </c>
    </row>
    <row r="7" spans="1:15" s="8" customFormat="1" ht="39.75" customHeight="1">
      <c r="A7" s="27"/>
      <c r="B7" s="23">
        <v>450</v>
      </c>
      <c r="C7" s="25" t="s">
        <v>21</v>
      </c>
      <c r="D7" s="24">
        <v>280</v>
      </c>
      <c r="E7" s="22">
        <v>230</v>
      </c>
      <c r="F7" s="22">
        <v>250</v>
      </c>
      <c r="G7" s="9">
        <f t="shared" ref="G7:G8" si="2">ROUND(AVERAGE(D7:F7),2)</f>
        <v>253.33</v>
      </c>
      <c r="H7" s="9">
        <f t="shared" ref="H7:H8" si="3">SQRT(DEVSQ(D7:F7)/3)</f>
        <v>20.548046676563256</v>
      </c>
      <c r="I7" s="15">
        <f t="shared" ref="I7" si="4">H7/G7</f>
        <v>8.1111777825615822E-2</v>
      </c>
      <c r="J7" s="9">
        <f t="shared" si="1"/>
        <v>113998.5</v>
      </c>
    </row>
    <row r="8" spans="1:15" s="8" customFormat="1" ht="39.75" customHeight="1">
      <c r="A8" s="27"/>
      <c r="B8" s="23">
        <v>890</v>
      </c>
      <c r="C8" s="25" t="s">
        <v>22</v>
      </c>
      <c r="D8" s="24">
        <v>200</v>
      </c>
      <c r="E8" s="22">
        <v>180</v>
      </c>
      <c r="F8" s="22">
        <v>168.6</v>
      </c>
      <c r="G8" s="9">
        <f t="shared" si="2"/>
        <v>182.87</v>
      </c>
      <c r="H8" s="9">
        <f t="shared" si="3"/>
        <v>12.978272441105389</v>
      </c>
      <c r="I8" s="15">
        <f t="shared" ref="I8" si="5">H8/G8</f>
        <v>7.096993733857597E-2</v>
      </c>
      <c r="J8" s="9">
        <f t="shared" si="1"/>
        <v>162754.29999999999</v>
      </c>
    </row>
    <row r="9" spans="1:15" ht="24.75" customHeight="1">
      <c r="A9" s="27"/>
      <c r="B9" s="31" t="s">
        <v>12</v>
      </c>
      <c r="C9" s="32"/>
      <c r="D9" s="33"/>
      <c r="E9" s="33"/>
      <c r="F9" s="33"/>
      <c r="G9" s="33"/>
      <c r="H9" s="33"/>
      <c r="I9" s="33"/>
      <c r="J9" s="9">
        <f>SUM(J6:J8)</f>
        <v>899752.8</v>
      </c>
      <c r="L9" s="12"/>
      <c r="M9" s="11"/>
      <c r="N9" s="11"/>
      <c r="O9" s="11"/>
    </row>
    <row r="10" spans="1:15" ht="42" customHeight="1">
      <c r="A10" s="27"/>
      <c r="B10" s="27" t="s">
        <v>15</v>
      </c>
      <c r="C10" s="27"/>
      <c r="D10" s="27"/>
      <c r="E10" s="27"/>
      <c r="F10" s="27"/>
      <c r="G10" s="27"/>
      <c r="H10" s="27"/>
      <c r="I10" s="27"/>
      <c r="J10" s="27"/>
    </row>
    <row r="11" spans="1:15" ht="42.75" customHeight="1">
      <c r="A11" s="17" t="s">
        <v>14</v>
      </c>
      <c r="B11" s="26">
        <v>44872</v>
      </c>
      <c r="C11" s="26"/>
      <c r="D11" s="26"/>
      <c r="E11" s="26"/>
      <c r="F11" s="26"/>
      <c r="G11" s="26"/>
      <c r="H11" s="26"/>
      <c r="I11" s="26"/>
      <c r="J11" s="26"/>
    </row>
    <row r="12" spans="1:15" ht="15" customHeight="1">
      <c r="A12" s="1"/>
      <c r="B12" s="2"/>
      <c r="C12" s="2"/>
    </row>
    <row r="13" spans="1:15" ht="18.75">
      <c r="A13" s="3"/>
      <c r="B13" s="4"/>
      <c r="C13" s="4"/>
      <c r="D13" s="5"/>
    </row>
    <row r="14" spans="1:15" ht="28.5" customHeight="1">
      <c r="A14" s="18"/>
      <c r="B14" s="19"/>
      <c r="C14" s="4"/>
      <c r="D14" s="5"/>
    </row>
    <row r="15" spans="1:15" ht="15" hidden="1" customHeight="1">
      <c r="A15" s="20"/>
      <c r="B15" s="5"/>
      <c r="C15" s="5"/>
      <c r="D15" s="5"/>
    </row>
    <row r="16" spans="1:15" ht="28.5" customHeight="1">
      <c r="A16" s="21"/>
      <c r="B16" s="5"/>
      <c r="C16" s="5"/>
      <c r="D16" s="5"/>
    </row>
    <row r="17" spans="1:4" ht="10.5" customHeight="1">
      <c r="A17" s="6"/>
      <c r="B17" s="5"/>
      <c r="C17" s="5"/>
      <c r="D17" s="5"/>
    </row>
    <row r="19" spans="1:4">
      <c r="A19" s="7"/>
    </row>
    <row r="20" spans="1:4">
      <c r="A20" s="7"/>
    </row>
    <row r="21" spans="1:4">
      <c r="A21" s="7"/>
    </row>
    <row r="22" spans="1:4">
      <c r="A22" s="7"/>
    </row>
    <row r="23" spans="1:4">
      <c r="A23" s="7"/>
    </row>
    <row r="24" spans="1:4">
      <c r="A24" s="7"/>
    </row>
    <row r="25" spans="1:4">
      <c r="A25" s="7"/>
    </row>
    <row r="26" spans="1:4">
      <c r="A26" s="7"/>
    </row>
    <row r="27" spans="1:4">
      <c r="A27" s="7"/>
    </row>
    <row r="28" spans="1:4">
      <c r="A28" s="7"/>
    </row>
  </sheetData>
  <mergeCells count="12">
    <mergeCell ref="B11:J11"/>
    <mergeCell ref="B10:J10"/>
    <mergeCell ref="A1:J1"/>
    <mergeCell ref="B2:J2"/>
    <mergeCell ref="B3:J3"/>
    <mergeCell ref="E4:F4"/>
    <mergeCell ref="G4:I4"/>
    <mergeCell ref="A4:A10"/>
    <mergeCell ref="B4:B5"/>
    <mergeCell ref="C4:C5"/>
    <mergeCell ref="B9:C9"/>
    <mergeCell ref="D9:I9"/>
  </mergeCells>
  <phoneticPr fontId="12" type="noConversion"/>
  <pageMargins left="0.62992125984251968" right="0.23622047244094491" top="0.74803149606299213" bottom="0.74803149606299213" header="0" footer="0"/>
  <pageSetup paperSize="9"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2015-09-16T06:05:25Z</cp:lastPrinted>
  <dcterms:created xsi:type="dcterms:W3CDTF">2006-09-16T00:00:00Z</dcterms:created>
  <dcterms:modified xsi:type="dcterms:W3CDTF">2022-11-06T07:48:37Z</dcterms:modified>
</cp:coreProperties>
</file>