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Лист1" sheetId="1" r:id="rId1"/>
  </sheets>
  <definedNames>
    <definedName name="_GoBack" localSheetId="0">'Лист1'!$B$107</definedName>
  </definedNames>
  <calcPr fullCalcOnLoad="1"/>
</workbook>
</file>

<file path=xl/sharedStrings.xml><?xml version="1.0" encoding="utf-8"?>
<sst xmlns="http://schemas.openxmlformats.org/spreadsheetml/2006/main" count="217" uniqueCount="107">
  <si>
    <t>Обоснование начальной (максимальной) цены контракта, содержащее полученные заказчиком расчеты</t>
  </si>
  <si>
    <t>Расчет начальной (максимальной) цены контракта</t>
  </si>
  <si>
    <t>Наименование</t>
  </si>
  <si>
    <t>Средняя цена, руб.</t>
  </si>
  <si>
    <t>V - коэффициент вариации, %</t>
  </si>
  <si>
    <t>Необходимое значение коэффициента вариации, %</t>
  </si>
  <si>
    <t>ИТОГО</t>
  </si>
  <si>
    <t xml:space="preserve">где: </t>
  </si>
  <si>
    <t>п/п</t>
  </si>
  <si>
    <t>Коммерческое предложение №2</t>
  </si>
  <si>
    <r>
      <t>ц</t>
    </r>
    <r>
      <rPr>
        <i/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 xml:space="preserve"> - цена единицы товара, работы, услуги, указанная в источнике с номером i ;</t>
    </r>
  </si>
  <si>
    <r>
      <t>&lt;ц&gt;</t>
    </r>
    <r>
      <rPr>
        <sz val="10"/>
        <color indexed="8"/>
        <rFont val="Times New Roman"/>
        <family val="1"/>
      </rPr>
      <t xml:space="preserve"> - средняя арифметическая величина цены единицы товара, работы, услуги;</t>
    </r>
  </si>
  <si>
    <r>
      <t>n</t>
    </r>
    <r>
      <rPr>
        <sz val="10"/>
        <color indexed="8"/>
        <rFont val="Times New Roman"/>
        <family val="1"/>
      </rPr>
      <t xml:space="preserve"> - количество значений, используемых в расчете;</t>
    </r>
  </si>
  <si>
    <r>
      <t>НМЦК</t>
    </r>
    <r>
      <rPr>
        <i/>
        <vertAlign val="superscript"/>
        <sz val="10"/>
        <color indexed="8"/>
        <rFont val="Times New Roman"/>
        <family val="1"/>
      </rPr>
      <t>рын</t>
    </r>
    <r>
      <rPr>
        <sz val="10"/>
        <color indexed="8"/>
        <rFont val="Times New Roman"/>
        <family val="1"/>
      </rPr>
      <t xml:space="preserve">   -  НМЦК, определяемая методом сопоставимых рыночных цен (анализа рынка);</t>
    </r>
  </si>
  <si>
    <r>
      <t>v</t>
    </r>
    <r>
      <rPr>
        <sz val="10"/>
        <color indexed="8"/>
        <rFont val="Times New Roman"/>
        <family val="1"/>
      </rPr>
      <t xml:space="preserve"> - количество (объем) закупаемого товара (работы, услуги);</t>
    </r>
  </si>
  <si>
    <r>
      <t>i</t>
    </r>
    <r>
      <rPr>
        <sz val="10"/>
        <color indexed="8"/>
        <rFont val="Times New Roman"/>
        <family val="1"/>
      </rPr>
      <t xml:space="preserve"> - номер источника ценовой информации.</t>
    </r>
  </si>
  <si>
    <t>&lt;33</t>
  </si>
  <si>
    <t>Количество</t>
  </si>
  <si>
    <t>Ед.Измерения</t>
  </si>
  <si>
    <t>Коммерческое предложение №3</t>
  </si>
  <si>
    <t xml:space="preserve"> Среднее квадратичное отклонение      </t>
  </si>
  <si>
    <t>Основные характеристики объекта закупки</t>
  </si>
  <si>
    <t>Используемый метод определения НМЦД</t>
  </si>
  <si>
    <t>Метод сопоставимых рыночных цен (анализа рынка)</t>
  </si>
  <si>
    <t xml:space="preserve">Коммерческое предложение №1  </t>
  </si>
  <si>
    <t>Поставка продуктов питания «Бакалея, продукты крупяного производства и прочие продукты» для нужд МАДОУ №1 «Сказка»</t>
  </si>
  <si>
    <t>Сахар-песок</t>
  </si>
  <si>
    <t>Сахарная пудра</t>
  </si>
  <si>
    <t>Напиток "Несквик" или "эквивалент"</t>
  </si>
  <si>
    <t>Мармелад</t>
  </si>
  <si>
    <t>Конфеты шоколадные в ассортименте (Ласточка, Буревестник, Весна или эквивалент)</t>
  </si>
  <si>
    <t>Печенье в ассортименте</t>
  </si>
  <si>
    <t>Пряники</t>
  </si>
  <si>
    <t>Вафли фасовочные  с начинкой в ассортименте</t>
  </si>
  <si>
    <t>Шоколад в ассортименте</t>
  </si>
  <si>
    <t>Зефир</t>
  </si>
  <si>
    <t>Чай черный, байховый, листовой</t>
  </si>
  <si>
    <t>Какао-порошок</t>
  </si>
  <si>
    <t>Кофейный напиток</t>
  </si>
  <si>
    <t>Кисель в ассортименте (фасованный)</t>
  </si>
  <si>
    <t>Макароны: Трубчатые, фигурные и нитеобразные изделия: (макароны, рожки, перья, ракушки, вермишель, спагетти)</t>
  </si>
  <si>
    <t>Лавровый лист</t>
  </si>
  <si>
    <t>Лимонная кислота</t>
  </si>
  <si>
    <t>Ванилин</t>
  </si>
  <si>
    <t>Дрожжи сухие</t>
  </si>
  <si>
    <t>Ягоды свежемороженые</t>
  </si>
  <si>
    <t xml:space="preserve">Капуста цветная свежемороженая </t>
  </si>
  <si>
    <t>Мука пшеничная (фасованная)</t>
  </si>
  <si>
    <t>Крупа манная, марки М и МТ (фасованная)</t>
  </si>
  <si>
    <t>Геркулес хлопья "Экстра" (фасованный)</t>
  </si>
  <si>
    <t>Горох целый (фасованный)</t>
  </si>
  <si>
    <t>Крупа пшено шлифованное,  (фасованное)</t>
  </si>
  <si>
    <t>Крупа гречневая ядрица, (фасованная)</t>
  </si>
  <si>
    <t xml:space="preserve">Крупа пшеничная шлифованная (фасованная) </t>
  </si>
  <si>
    <t>Крупа перловая №1, №2 (фасованная)</t>
  </si>
  <si>
    <t>Крупа кукурузная</t>
  </si>
  <si>
    <t>Крупа ячневая №1, №2 (фасованная)</t>
  </si>
  <si>
    <t>Крупа рис шлифованный,  (фасованный)</t>
  </si>
  <si>
    <t>Крахмал картофельный (фасованный)</t>
  </si>
  <si>
    <t>Фасоль ( фасованный)</t>
  </si>
  <si>
    <t>Масло подсолнечное</t>
  </si>
  <si>
    <t xml:space="preserve">Кукуруза консервированная </t>
  </si>
  <si>
    <t xml:space="preserve">Зелёный горошек консервированный  </t>
  </si>
  <si>
    <t>Икра кабачковая</t>
  </si>
  <si>
    <t xml:space="preserve">Огурцы консервированные  </t>
  </si>
  <si>
    <t>Томаты консервированные</t>
  </si>
  <si>
    <t>Томаты в собственном соку</t>
  </si>
  <si>
    <t>Лечо</t>
  </si>
  <si>
    <t>Томатная паста</t>
  </si>
  <si>
    <t>Шиповник</t>
  </si>
  <si>
    <t xml:space="preserve">Изюм б/косточек </t>
  </si>
  <si>
    <t>Сухофрукты в том числе: яблоки сушенные 40%, груши сушенные -30%, изюм сушенный -10%, чернослив сушенный -10%, курага сушенная - 10%</t>
  </si>
  <si>
    <t>Соль йодированная</t>
  </si>
  <si>
    <t>Компоты в ассортименте</t>
  </si>
  <si>
    <t>Повидло (промышленного производства)</t>
  </si>
  <si>
    <t>Джем (промышленного производства)</t>
  </si>
  <si>
    <t>Приправы сухие в ассортименте (петрушка, укроп)</t>
  </si>
  <si>
    <t>Чернослив б/косточек</t>
  </si>
  <si>
    <t>Курага</t>
  </si>
  <si>
    <t>Мед</t>
  </si>
  <si>
    <t>Мак пищевой</t>
  </si>
  <si>
    <t>кг</t>
  </si>
  <si>
    <t>шт</t>
  </si>
  <si>
    <t>л</t>
  </si>
  <si>
    <t>Нектары, соки овощные, фруктовые в ассортименте (0,2 л)</t>
  </si>
  <si>
    <t>Нектары, соки овощные, фруктовые в ассортименте (2 л)</t>
  </si>
  <si>
    <t>214,81 
№2783000227922000041</t>
  </si>
  <si>
    <t>200,00 
№2861400594322000139</t>
  </si>
  <si>
    <t>214,31 
№2783000227922000078</t>
  </si>
  <si>
    <t>464,49 
№2782601802922000046</t>
  </si>
  <si>
    <t>475,00 
№3861600623722000019</t>
  </si>
  <si>
    <t>480,00 
№2200400054122000003</t>
  </si>
  <si>
    <t>1 224,53 
№1730300200022000200</t>
  </si>
  <si>
    <t>1 371,00 
№3861600623722000019</t>
  </si>
  <si>
    <t>1 306,00 
№3862001047622000007</t>
  </si>
  <si>
    <t>200,00 
№1590229378822000020</t>
  </si>
  <si>
    <t>199,10 
№2226100497322000002</t>
  </si>
  <si>
    <t>190,00 
№2861500226122000122</t>
  </si>
  <si>
    <t>294,67 
№1384907995122000031</t>
  </si>
  <si>
    <t>310,00 
№3246900355221000056</t>
  </si>
  <si>
    <t>304,00 
№2862001317022000155</t>
  </si>
  <si>
    <t>1 104,45 
№3270480066321000026</t>
  </si>
  <si>
    <t>1 250,54 
№2245600229421000153</t>
  </si>
  <si>
    <t>1 030,32 
№1771202925022000150</t>
  </si>
  <si>
    <t>939,46 
№3540672937922000106</t>
  </si>
  <si>
    <t>1 256,60 
№1235500489821000222</t>
  </si>
  <si>
    <t>1 100,00 
№1540712151222000142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</si>
</sst>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\ &quot;₽&quot;"/>
    <numFmt numFmtId="179" formatCode="#,##0.00#########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vertAlign val="subscript"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47" fillId="0" borderId="0" xfId="0" applyFont="1" applyAlignment="1">
      <alignment horizontal="justify" wrapText="1"/>
    </xf>
    <xf numFmtId="0" fontId="48" fillId="0" borderId="0" xfId="0" applyFont="1" applyAlignment="1">
      <alignment horizontal="left"/>
    </xf>
    <xf numFmtId="0" fontId="49" fillId="33" borderId="0" xfId="0" applyFont="1" applyFill="1" applyAlignment="1">
      <alignment horizontal="left"/>
    </xf>
    <xf numFmtId="0" fontId="50" fillId="0" borderId="0" xfId="0" applyFont="1" applyAlignment="1">
      <alignment vertical="top" wrapText="1"/>
    </xf>
    <xf numFmtId="0" fontId="50" fillId="0" borderId="0" xfId="0" applyFont="1" applyAlignment="1">
      <alignment wrapText="1"/>
    </xf>
    <xf numFmtId="2" fontId="51" fillId="0" borderId="10" xfId="0" applyNumberFormat="1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vertical="top" wrapText="1"/>
    </xf>
    <xf numFmtId="0" fontId="50" fillId="0" borderId="0" xfId="0" applyFont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49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Alignment="1">
      <alignment/>
    </xf>
    <xf numFmtId="0" fontId="51" fillId="0" borderId="1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left"/>
    </xf>
    <xf numFmtId="0" fontId="53" fillId="0" borderId="0" xfId="0" applyFont="1" applyAlignment="1">
      <alignment horizontal="left"/>
    </xf>
    <xf numFmtId="4" fontId="54" fillId="0" borderId="11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0" fillId="0" borderId="12" xfId="0" applyFont="1" applyBorder="1" applyAlignment="1">
      <alignment horizontal="center" vertical="top" wrapText="1"/>
    </xf>
    <xf numFmtId="0" fontId="0" fillId="0" borderId="0" xfId="0" applyAlignment="1">
      <alignment/>
    </xf>
    <xf numFmtId="4" fontId="55" fillId="0" borderId="1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179" fontId="52" fillId="0" borderId="10" xfId="0" applyNumberFormat="1" applyFont="1" applyBorder="1" applyAlignment="1">
      <alignment horizontal="center" vertical="center" wrapText="1"/>
    </xf>
    <xf numFmtId="4" fontId="56" fillId="0" borderId="14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wrapText="1"/>
    </xf>
    <xf numFmtId="4" fontId="57" fillId="0" borderId="10" xfId="0" applyNumberFormat="1" applyFont="1" applyBorder="1" applyAlignment="1">
      <alignment horizontal="center" wrapText="1"/>
    </xf>
    <xf numFmtId="0" fontId="51" fillId="0" borderId="11" xfId="0" applyFont="1" applyBorder="1" applyAlignment="1">
      <alignment horizontal="center" vertical="top" wrapText="1"/>
    </xf>
    <xf numFmtId="179" fontId="52" fillId="0" borderId="14" xfId="0" applyNumberFormat="1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wrapText="1"/>
    </xf>
    <xf numFmtId="0" fontId="51" fillId="0" borderId="15" xfId="0" applyFont="1" applyBorder="1" applyAlignment="1">
      <alignment horizontal="center" vertical="center" wrapText="1"/>
    </xf>
    <xf numFmtId="3" fontId="54" fillId="0" borderId="16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justify" vertical="center" wrapText="1"/>
    </xf>
    <xf numFmtId="0" fontId="57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" fontId="57" fillId="0" borderId="10" xfId="0" applyNumberFormat="1" applyFont="1" applyBorder="1" applyAlignment="1">
      <alignment horizontal="center" vertical="center" wrapText="1"/>
    </xf>
    <xf numFmtId="4" fontId="57" fillId="0" borderId="14" xfId="0" applyNumberFormat="1" applyFont="1" applyBorder="1" applyAlignment="1">
      <alignment horizontal="center" vertical="center" wrapText="1"/>
    </xf>
    <xf numFmtId="179" fontId="52" fillId="0" borderId="10" xfId="0" applyNumberFormat="1" applyFont="1" applyBorder="1" applyAlignment="1">
      <alignment horizontal="center" vertical="center" wrapText="1"/>
    </xf>
    <xf numFmtId="2" fontId="54" fillId="0" borderId="16" xfId="0" applyNumberFormat="1" applyFont="1" applyBorder="1" applyAlignment="1">
      <alignment horizontal="center" vertical="center" wrapText="1"/>
    </xf>
    <xf numFmtId="2" fontId="5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33" fillId="0" borderId="0" xfId="42" applyAlignment="1" applyProtection="1">
      <alignment horizontal="left"/>
      <protection/>
    </xf>
    <xf numFmtId="0" fontId="53" fillId="0" borderId="0" xfId="0" applyFont="1" applyAlignment="1">
      <alignment horizontal="left"/>
    </xf>
    <xf numFmtId="0" fontId="50" fillId="0" borderId="11" xfId="0" applyFont="1" applyBorder="1" applyAlignment="1">
      <alignment horizontal="left" vertical="top" wrapText="1"/>
    </xf>
    <xf numFmtId="0" fontId="50" fillId="0" borderId="17" xfId="0" applyFont="1" applyBorder="1" applyAlignment="1">
      <alignment horizontal="left" vertical="top" wrapText="1"/>
    </xf>
    <xf numFmtId="0" fontId="50" fillId="0" borderId="14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center" vertical="top"/>
    </xf>
    <xf numFmtId="0" fontId="50" fillId="0" borderId="11" xfId="0" applyFont="1" applyBorder="1" applyAlignment="1">
      <alignment horizontal="left" vertical="top"/>
    </xf>
    <xf numFmtId="0" fontId="50" fillId="0" borderId="17" xfId="0" applyFont="1" applyBorder="1" applyAlignment="1">
      <alignment horizontal="left" vertical="top"/>
    </xf>
    <xf numFmtId="0" fontId="50" fillId="0" borderId="14" xfId="0" applyFont="1" applyBorder="1" applyAlignment="1">
      <alignment horizontal="left" vertical="top"/>
    </xf>
    <xf numFmtId="0" fontId="50" fillId="0" borderId="0" xfId="0" applyFont="1" applyAlignment="1">
      <alignment horizontal="right" wrapText="1"/>
    </xf>
    <xf numFmtId="0" fontId="50" fillId="0" borderId="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50" fillId="0" borderId="0" xfId="0" applyFont="1" applyAlignment="1">
      <alignment horizontal="center" vertical="top" wrapText="1"/>
    </xf>
    <xf numFmtId="0" fontId="58" fillId="0" borderId="0" xfId="0" applyFont="1" applyAlignment="1">
      <alignment horizontal="left" wrapText="1"/>
    </xf>
    <xf numFmtId="0" fontId="57" fillId="0" borderId="10" xfId="0" applyFont="1" applyFill="1" applyBorder="1" applyAlignment="1">
      <alignment horizontal="justify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top" wrapText="1"/>
    </xf>
    <xf numFmtId="179" fontId="52" fillId="0" borderId="10" xfId="0" applyNumberFormat="1" applyFont="1" applyFill="1" applyBorder="1" applyAlignment="1">
      <alignment horizontal="center" vertical="center" wrapText="1"/>
    </xf>
    <xf numFmtId="4" fontId="56" fillId="0" borderId="14" xfId="0" applyNumberFormat="1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2" fontId="5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wmf" /><Relationship Id="rId3" Type="http://schemas.openxmlformats.org/officeDocument/2006/relationships/image" Target="../media/image1.wmf" /><Relationship Id="rId4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419100</xdr:colOff>
      <xdr:row>6</xdr:row>
      <xdr:rowOff>352425</xdr:rowOff>
    </xdr:from>
    <xdr:to>
      <xdr:col>11</xdr:col>
      <xdr:colOff>1543050</xdr:colOff>
      <xdr:row>6</xdr:row>
      <xdr:rowOff>1123950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63450" y="2028825"/>
          <a:ext cx="1123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323850</xdr:colOff>
      <xdr:row>6</xdr:row>
      <xdr:rowOff>914400</xdr:rowOff>
    </xdr:from>
    <xdr:to>
      <xdr:col>8</xdr:col>
      <xdr:colOff>1343025</xdr:colOff>
      <xdr:row>6</xdr:row>
      <xdr:rowOff>1362075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48650" y="2590800"/>
          <a:ext cx="1019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6</xdr:row>
      <xdr:rowOff>1057275</xdr:rowOff>
    </xdr:from>
    <xdr:to>
      <xdr:col>9</xdr:col>
      <xdr:colOff>733425</xdr:colOff>
      <xdr:row>6</xdr:row>
      <xdr:rowOff>1400175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2733675"/>
          <a:ext cx="695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zoomScalePageLayoutView="0" workbookViewId="0" topLeftCell="A58">
      <selection activeCell="A64" sqref="A64:D64"/>
    </sheetView>
  </sheetViews>
  <sheetFormatPr defaultColWidth="9.140625" defaultRowHeight="15"/>
  <cols>
    <col min="1" max="1" width="3.421875" style="12" customWidth="1"/>
    <col min="2" max="2" width="31.57421875" style="12" customWidth="1"/>
    <col min="3" max="3" width="12.421875" style="12" customWidth="1"/>
    <col min="4" max="4" width="12.28125" style="12" customWidth="1"/>
    <col min="5" max="5" width="14.421875" style="12" customWidth="1"/>
    <col min="6" max="6" width="15.8515625" style="12" customWidth="1"/>
    <col min="7" max="7" width="16.421875" style="20" customWidth="1"/>
    <col min="8" max="8" width="12.421875" style="12" customWidth="1"/>
    <col min="9" max="9" width="26.421875" style="12" customWidth="1"/>
    <col min="10" max="10" width="11.140625" style="12" customWidth="1"/>
    <col min="11" max="11" width="22.7109375" style="12" customWidth="1"/>
    <col min="12" max="12" width="28.57421875" style="12" customWidth="1"/>
    <col min="13" max="13" width="22.28125" style="12" customWidth="1"/>
    <col min="14" max="16384" width="9.140625" style="12" customWidth="1"/>
  </cols>
  <sheetData>
    <row r="1" spans="1:12" ht="1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"/>
    </row>
    <row r="2" spans="1:12" ht="15" customHeight="1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4"/>
    </row>
    <row r="3" spans="1:12" ht="25.5" customHeight="1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8"/>
    </row>
    <row r="4" spans="1:12" s="22" customFormat="1" ht="25.5" customHeight="1">
      <c r="A4" s="57" t="s">
        <v>21</v>
      </c>
      <c r="B4" s="57"/>
      <c r="C4" s="57"/>
      <c r="D4" s="57"/>
      <c r="E4" s="48" t="s">
        <v>25</v>
      </c>
      <c r="F4" s="49"/>
      <c r="G4" s="49"/>
      <c r="H4" s="49"/>
      <c r="I4" s="49"/>
      <c r="J4" s="49"/>
      <c r="K4" s="49"/>
      <c r="L4" s="50"/>
    </row>
    <row r="5" spans="1:12" s="22" customFormat="1" ht="25.5" customHeight="1">
      <c r="A5" s="51" t="s">
        <v>22</v>
      </c>
      <c r="B5" s="51"/>
      <c r="C5" s="51"/>
      <c r="D5" s="51"/>
      <c r="E5" s="52" t="s">
        <v>23</v>
      </c>
      <c r="F5" s="53"/>
      <c r="G5" s="53"/>
      <c r="H5" s="53"/>
      <c r="I5" s="53"/>
      <c r="J5" s="53"/>
      <c r="K5" s="53"/>
      <c r="L5" s="54"/>
    </row>
    <row r="6" spans="1:12" s="22" customFormat="1" ht="25.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8"/>
    </row>
    <row r="7" spans="1:12" ht="113.25" customHeight="1">
      <c r="A7" s="15" t="s">
        <v>8</v>
      </c>
      <c r="B7" s="35" t="s">
        <v>2</v>
      </c>
      <c r="C7" s="35" t="s">
        <v>18</v>
      </c>
      <c r="D7" s="35" t="s">
        <v>17</v>
      </c>
      <c r="E7" s="15" t="s">
        <v>24</v>
      </c>
      <c r="F7" s="15" t="s">
        <v>9</v>
      </c>
      <c r="G7" s="15" t="s">
        <v>19</v>
      </c>
      <c r="H7" s="15" t="s">
        <v>3</v>
      </c>
      <c r="I7" s="15" t="s">
        <v>20</v>
      </c>
      <c r="J7" s="15" t="s">
        <v>4</v>
      </c>
      <c r="K7" s="15" t="s">
        <v>5</v>
      </c>
      <c r="L7" s="15"/>
    </row>
    <row r="8" spans="1:13" s="21" customFormat="1" ht="39.75" customHeight="1">
      <c r="A8" s="32">
        <v>1</v>
      </c>
      <c r="B8" s="37" t="s">
        <v>26</v>
      </c>
      <c r="C8" s="38" t="s">
        <v>81</v>
      </c>
      <c r="D8" s="39">
        <v>300</v>
      </c>
      <c r="E8" s="33">
        <v>100</v>
      </c>
      <c r="F8" s="28">
        <v>108</v>
      </c>
      <c r="G8" s="28">
        <v>109</v>
      </c>
      <c r="H8" s="29">
        <f>ROUND(AVERAGE(E8,F8,G8),2)</f>
        <v>105.67</v>
      </c>
      <c r="I8" s="7">
        <f>ROUND(STDEV(E8:G8),2)</f>
        <v>4.93</v>
      </c>
      <c r="J8" s="6">
        <f>ROUND(I8/H8*100,2)</f>
        <v>4.67</v>
      </c>
      <c r="K8" s="6" t="s">
        <v>16</v>
      </c>
      <c r="L8" s="7">
        <f>ROUND(H8*D8,2)</f>
        <v>31701</v>
      </c>
      <c r="M8" s="26"/>
    </row>
    <row r="9" spans="1:12" s="24" customFormat="1" ht="39.75" customHeight="1">
      <c r="A9" s="32">
        <v>2</v>
      </c>
      <c r="B9" s="60" t="s">
        <v>27</v>
      </c>
      <c r="C9" s="61" t="s">
        <v>81</v>
      </c>
      <c r="D9" s="62">
        <v>1.5</v>
      </c>
      <c r="E9" s="42" t="s">
        <v>86</v>
      </c>
      <c r="F9" s="42" t="s">
        <v>87</v>
      </c>
      <c r="G9" s="42" t="s">
        <v>88</v>
      </c>
      <c r="H9" s="29">
        <v>209.71</v>
      </c>
      <c r="I9" s="7">
        <v>8.41</v>
      </c>
      <c r="J9" s="6">
        <v>4.01</v>
      </c>
      <c r="K9" s="6" t="s">
        <v>16</v>
      </c>
      <c r="L9" s="7">
        <f aca="true" t="shared" si="0" ref="L9:L64">ROUND(H9*D9,2)</f>
        <v>314.57</v>
      </c>
    </row>
    <row r="10" spans="1:12" s="27" customFormat="1" ht="39.75" customHeight="1">
      <c r="A10" s="32">
        <v>3</v>
      </c>
      <c r="B10" s="37" t="s">
        <v>28</v>
      </c>
      <c r="C10" s="38" t="s">
        <v>81</v>
      </c>
      <c r="D10" s="39">
        <v>24</v>
      </c>
      <c r="E10" s="34">
        <v>660</v>
      </c>
      <c r="F10" s="31">
        <v>668</v>
      </c>
      <c r="G10" s="30">
        <v>669</v>
      </c>
      <c r="H10" s="29">
        <f aca="true" t="shared" si="1" ref="H10:H63">ROUND(AVERAGE(E10,F10,G10),2)</f>
        <v>665.67</v>
      </c>
      <c r="I10" s="7">
        <f aca="true" t="shared" si="2" ref="I10:I63">ROUND(STDEV(E10:G10),2)</f>
        <v>4.93</v>
      </c>
      <c r="J10" s="6">
        <f aca="true" t="shared" si="3" ref="J10:J64">ROUND(I10/H10*100,2)</f>
        <v>0.74</v>
      </c>
      <c r="K10" s="6" t="s">
        <v>16</v>
      </c>
      <c r="L10" s="7">
        <f t="shared" si="0"/>
        <v>15976.08</v>
      </c>
    </row>
    <row r="11" spans="1:12" s="27" customFormat="1" ht="39.75" customHeight="1">
      <c r="A11" s="32">
        <v>4</v>
      </c>
      <c r="B11" s="37" t="s">
        <v>29</v>
      </c>
      <c r="C11" s="38" t="s">
        <v>81</v>
      </c>
      <c r="D11" s="39">
        <v>20</v>
      </c>
      <c r="E11" s="34">
        <v>280</v>
      </c>
      <c r="F11" s="31">
        <v>285</v>
      </c>
      <c r="G11" s="30">
        <v>289</v>
      </c>
      <c r="H11" s="29">
        <f t="shared" si="1"/>
        <v>284.67</v>
      </c>
      <c r="I11" s="7">
        <f t="shared" si="2"/>
        <v>4.51</v>
      </c>
      <c r="J11" s="6">
        <f t="shared" si="3"/>
        <v>1.58</v>
      </c>
      <c r="K11" s="6" t="s">
        <v>16</v>
      </c>
      <c r="L11" s="7">
        <f t="shared" si="0"/>
        <v>5693.4</v>
      </c>
    </row>
    <row r="12" spans="1:12" s="27" customFormat="1" ht="39.75" customHeight="1">
      <c r="A12" s="32">
        <v>5</v>
      </c>
      <c r="B12" s="60" t="s">
        <v>30</v>
      </c>
      <c r="C12" s="61" t="s">
        <v>81</v>
      </c>
      <c r="D12" s="62">
        <v>1.5</v>
      </c>
      <c r="E12" s="42" t="s">
        <v>89</v>
      </c>
      <c r="F12" s="42" t="s">
        <v>90</v>
      </c>
      <c r="G12" s="42" t="s">
        <v>91</v>
      </c>
      <c r="H12" s="29">
        <v>473.16</v>
      </c>
      <c r="I12" s="7">
        <v>7.92</v>
      </c>
      <c r="J12" s="6">
        <v>1.67</v>
      </c>
      <c r="K12" s="6" t="s">
        <v>16</v>
      </c>
      <c r="L12" s="7">
        <f t="shared" si="0"/>
        <v>709.74</v>
      </c>
    </row>
    <row r="13" spans="1:12" s="27" customFormat="1" ht="39.75" customHeight="1">
      <c r="A13" s="32">
        <v>6</v>
      </c>
      <c r="B13" s="37" t="s">
        <v>31</v>
      </c>
      <c r="C13" s="38" t="s">
        <v>81</v>
      </c>
      <c r="D13" s="39">
        <v>40</v>
      </c>
      <c r="E13" s="34">
        <v>140</v>
      </c>
      <c r="F13" s="31">
        <v>145</v>
      </c>
      <c r="G13" s="30">
        <v>149</v>
      </c>
      <c r="H13" s="29">
        <f t="shared" si="1"/>
        <v>144.67</v>
      </c>
      <c r="I13" s="7">
        <f t="shared" si="2"/>
        <v>4.51</v>
      </c>
      <c r="J13" s="6">
        <f t="shared" si="3"/>
        <v>3.12</v>
      </c>
      <c r="K13" s="6" t="s">
        <v>16</v>
      </c>
      <c r="L13" s="7">
        <f t="shared" si="0"/>
        <v>5786.8</v>
      </c>
    </row>
    <row r="14" spans="1:12" s="27" customFormat="1" ht="39.75" customHeight="1">
      <c r="A14" s="32">
        <v>7</v>
      </c>
      <c r="B14" s="37" t="s">
        <v>32</v>
      </c>
      <c r="C14" s="38" t="s">
        <v>81</v>
      </c>
      <c r="D14" s="39">
        <v>25</v>
      </c>
      <c r="E14" s="41">
        <v>130</v>
      </c>
      <c r="F14" s="40">
        <v>138</v>
      </c>
      <c r="G14" s="40">
        <v>139</v>
      </c>
      <c r="H14" s="29">
        <f t="shared" si="1"/>
        <v>135.67</v>
      </c>
      <c r="I14" s="7">
        <f t="shared" si="2"/>
        <v>4.93</v>
      </c>
      <c r="J14" s="6">
        <f t="shared" si="3"/>
        <v>3.63</v>
      </c>
      <c r="K14" s="6" t="s">
        <v>16</v>
      </c>
      <c r="L14" s="7">
        <f t="shared" si="0"/>
        <v>3391.75</v>
      </c>
    </row>
    <row r="15" spans="1:12" s="27" customFormat="1" ht="39.75" customHeight="1">
      <c r="A15" s="32">
        <v>8</v>
      </c>
      <c r="B15" s="37" t="s">
        <v>33</v>
      </c>
      <c r="C15" s="38" t="s">
        <v>81</v>
      </c>
      <c r="D15" s="39">
        <v>60</v>
      </c>
      <c r="E15" s="41">
        <v>270</v>
      </c>
      <c r="F15" s="40">
        <v>278</v>
      </c>
      <c r="G15" s="40">
        <v>279</v>
      </c>
      <c r="H15" s="29">
        <f t="shared" si="1"/>
        <v>275.67</v>
      </c>
      <c r="I15" s="7">
        <f t="shared" si="2"/>
        <v>4.93</v>
      </c>
      <c r="J15" s="6">
        <f t="shared" si="3"/>
        <v>1.79</v>
      </c>
      <c r="K15" s="6" t="s">
        <v>16</v>
      </c>
      <c r="L15" s="7">
        <f t="shared" si="0"/>
        <v>16540.2</v>
      </c>
    </row>
    <row r="16" spans="1:12" s="27" customFormat="1" ht="39.75" customHeight="1">
      <c r="A16" s="32">
        <v>9</v>
      </c>
      <c r="B16" s="60" t="s">
        <v>34</v>
      </c>
      <c r="C16" s="61" t="s">
        <v>81</v>
      </c>
      <c r="D16" s="62">
        <v>8</v>
      </c>
      <c r="E16" s="42" t="s">
        <v>92</v>
      </c>
      <c r="F16" s="42" t="s">
        <v>93</v>
      </c>
      <c r="G16" s="42" t="s">
        <v>94</v>
      </c>
      <c r="H16" s="29">
        <v>1300.51</v>
      </c>
      <c r="I16" s="7">
        <v>73.39</v>
      </c>
      <c r="J16" s="6">
        <v>5.64</v>
      </c>
      <c r="K16" s="6" t="s">
        <v>16</v>
      </c>
      <c r="L16" s="7">
        <f t="shared" si="0"/>
        <v>10404.08</v>
      </c>
    </row>
    <row r="17" spans="1:12" s="27" customFormat="1" ht="39.75" customHeight="1">
      <c r="A17" s="32">
        <v>10</v>
      </c>
      <c r="B17" s="37" t="s">
        <v>35</v>
      </c>
      <c r="C17" s="38" t="s">
        <v>81</v>
      </c>
      <c r="D17" s="39">
        <v>15</v>
      </c>
      <c r="E17" s="41">
        <v>310</v>
      </c>
      <c r="F17" s="40">
        <v>318</v>
      </c>
      <c r="G17" s="40">
        <v>319</v>
      </c>
      <c r="H17" s="29">
        <f t="shared" si="1"/>
        <v>315.67</v>
      </c>
      <c r="I17" s="7">
        <f t="shared" si="2"/>
        <v>4.93</v>
      </c>
      <c r="J17" s="6">
        <f t="shared" si="3"/>
        <v>1.56</v>
      </c>
      <c r="K17" s="6" t="s">
        <v>16</v>
      </c>
      <c r="L17" s="7">
        <f t="shared" si="0"/>
        <v>4735.05</v>
      </c>
    </row>
    <row r="18" spans="1:12" s="27" customFormat="1" ht="39.75" customHeight="1">
      <c r="A18" s="32">
        <v>11</v>
      </c>
      <c r="B18" s="37" t="s">
        <v>36</v>
      </c>
      <c r="C18" s="38" t="s">
        <v>81</v>
      </c>
      <c r="D18" s="39">
        <v>6</v>
      </c>
      <c r="E18" s="41">
        <v>920</v>
      </c>
      <c r="F18" s="40">
        <v>928</v>
      </c>
      <c r="G18" s="40">
        <v>929</v>
      </c>
      <c r="H18" s="29">
        <f t="shared" si="1"/>
        <v>925.67</v>
      </c>
      <c r="I18" s="7">
        <f t="shared" si="2"/>
        <v>4.93</v>
      </c>
      <c r="J18" s="6">
        <f t="shared" si="3"/>
        <v>0.53</v>
      </c>
      <c r="K18" s="6" t="s">
        <v>16</v>
      </c>
      <c r="L18" s="7">
        <f t="shared" si="0"/>
        <v>5554.02</v>
      </c>
    </row>
    <row r="19" spans="1:12" s="27" customFormat="1" ht="39.75" customHeight="1">
      <c r="A19" s="32">
        <v>12</v>
      </c>
      <c r="B19" s="37" t="s">
        <v>37</v>
      </c>
      <c r="C19" s="38" t="s">
        <v>81</v>
      </c>
      <c r="D19" s="39">
        <v>5</v>
      </c>
      <c r="E19" s="41">
        <v>260</v>
      </c>
      <c r="F19" s="40">
        <v>268</v>
      </c>
      <c r="G19" s="40">
        <v>269</v>
      </c>
      <c r="H19" s="29">
        <f t="shared" si="1"/>
        <v>265.67</v>
      </c>
      <c r="I19" s="7">
        <f t="shared" si="2"/>
        <v>4.93</v>
      </c>
      <c r="J19" s="6">
        <f t="shared" si="3"/>
        <v>1.86</v>
      </c>
      <c r="K19" s="6" t="s">
        <v>16</v>
      </c>
      <c r="L19" s="7">
        <f t="shared" si="0"/>
        <v>1328.35</v>
      </c>
    </row>
    <row r="20" spans="1:12" s="27" customFormat="1" ht="39.75" customHeight="1">
      <c r="A20" s="32">
        <v>13</v>
      </c>
      <c r="B20" s="37" t="s">
        <v>38</v>
      </c>
      <c r="C20" s="38" t="s">
        <v>81</v>
      </c>
      <c r="D20" s="39">
        <v>6</v>
      </c>
      <c r="E20" s="41">
        <v>435</v>
      </c>
      <c r="F20" s="40">
        <v>438</v>
      </c>
      <c r="G20" s="40">
        <v>439</v>
      </c>
      <c r="H20" s="29">
        <f t="shared" si="1"/>
        <v>437.33</v>
      </c>
      <c r="I20" s="7">
        <f t="shared" si="2"/>
        <v>2.08</v>
      </c>
      <c r="J20" s="6">
        <f t="shared" si="3"/>
        <v>0.48</v>
      </c>
      <c r="K20" s="6" t="s">
        <v>16</v>
      </c>
      <c r="L20" s="7">
        <f t="shared" si="0"/>
        <v>2623.98</v>
      </c>
    </row>
    <row r="21" spans="1:12" s="27" customFormat="1" ht="39.75" customHeight="1">
      <c r="A21" s="32">
        <v>14</v>
      </c>
      <c r="B21" s="60" t="s">
        <v>39</v>
      </c>
      <c r="C21" s="61" t="s">
        <v>81</v>
      </c>
      <c r="D21" s="62">
        <v>30</v>
      </c>
      <c r="E21" s="42" t="s">
        <v>95</v>
      </c>
      <c r="F21" s="42" t="s">
        <v>96</v>
      </c>
      <c r="G21" s="42" t="s">
        <v>97</v>
      </c>
      <c r="H21" s="29">
        <v>196.37</v>
      </c>
      <c r="I21" s="7">
        <v>5.53</v>
      </c>
      <c r="J21" s="6">
        <f t="shared" si="3"/>
        <v>2.82</v>
      </c>
      <c r="K21" s="6" t="s">
        <v>16</v>
      </c>
      <c r="L21" s="7">
        <f t="shared" si="0"/>
        <v>5891.1</v>
      </c>
    </row>
    <row r="22" spans="1:12" s="27" customFormat="1" ht="39.75" customHeight="1">
      <c r="A22" s="32">
        <v>15</v>
      </c>
      <c r="B22" s="37" t="s">
        <v>40</v>
      </c>
      <c r="C22" s="38" t="s">
        <v>81</v>
      </c>
      <c r="D22" s="39">
        <v>200</v>
      </c>
      <c r="E22" s="41">
        <v>160</v>
      </c>
      <c r="F22" s="40">
        <v>165</v>
      </c>
      <c r="G22" s="40">
        <v>165</v>
      </c>
      <c r="H22" s="29">
        <f t="shared" si="1"/>
        <v>163.33</v>
      </c>
      <c r="I22" s="7">
        <f t="shared" si="2"/>
        <v>2.89</v>
      </c>
      <c r="J22" s="6">
        <f t="shared" si="3"/>
        <v>1.77</v>
      </c>
      <c r="K22" s="6" t="s">
        <v>16</v>
      </c>
      <c r="L22" s="7">
        <f t="shared" si="0"/>
        <v>32666</v>
      </c>
    </row>
    <row r="23" spans="1:12" s="27" customFormat="1" ht="39.75" customHeight="1">
      <c r="A23" s="32">
        <v>16</v>
      </c>
      <c r="B23" s="37" t="s">
        <v>41</v>
      </c>
      <c r="C23" s="38" t="s">
        <v>81</v>
      </c>
      <c r="D23" s="39">
        <v>0.2</v>
      </c>
      <c r="E23" s="41">
        <v>1100</v>
      </c>
      <c r="F23" s="40">
        <v>1105</v>
      </c>
      <c r="G23" s="40">
        <v>1109</v>
      </c>
      <c r="H23" s="29">
        <f t="shared" si="1"/>
        <v>1104.67</v>
      </c>
      <c r="I23" s="7">
        <f t="shared" si="2"/>
        <v>4.51</v>
      </c>
      <c r="J23" s="6">
        <f t="shared" si="3"/>
        <v>0.41</v>
      </c>
      <c r="K23" s="6" t="s">
        <v>16</v>
      </c>
      <c r="L23" s="7">
        <f t="shared" si="0"/>
        <v>220.93</v>
      </c>
    </row>
    <row r="24" spans="1:12" s="27" customFormat="1" ht="39.75" customHeight="1">
      <c r="A24" s="32">
        <v>17</v>
      </c>
      <c r="B24" s="37" t="s">
        <v>42</v>
      </c>
      <c r="C24" s="38" t="s">
        <v>81</v>
      </c>
      <c r="D24" s="39">
        <v>1</v>
      </c>
      <c r="E24" s="41">
        <v>940</v>
      </c>
      <c r="F24" s="40">
        <v>945</v>
      </c>
      <c r="G24" s="40">
        <v>946</v>
      </c>
      <c r="H24" s="29">
        <f t="shared" si="1"/>
        <v>943.67</v>
      </c>
      <c r="I24" s="7">
        <f t="shared" si="2"/>
        <v>3.21</v>
      </c>
      <c r="J24" s="6">
        <f t="shared" si="3"/>
        <v>0.34</v>
      </c>
      <c r="K24" s="6" t="s">
        <v>16</v>
      </c>
      <c r="L24" s="7">
        <f t="shared" si="0"/>
        <v>943.67</v>
      </c>
    </row>
    <row r="25" spans="1:12" s="27" customFormat="1" ht="39.75" customHeight="1">
      <c r="A25" s="32">
        <v>18</v>
      </c>
      <c r="B25" s="37" t="s">
        <v>43</v>
      </c>
      <c r="C25" s="38" t="s">
        <v>81</v>
      </c>
      <c r="D25" s="39">
        <v>0.1</v>
      </c>
      <c r="E25" s="41">
        <v>1100</v>
      </c>
      <c r="F25" s="40">
        <v>1105</v>
      </c>
      <c r="G25" s="40">
        <v>1106</v>
      </c>
      <c r="H25" s="29">
        <f t="shared" si="1"/>
        <v>1103.67</v>
      </c>
      <c r="I25" s="7">
        <f t="shared" si="2"/>
        <v>3.21</v>
      </c>
      <c r="J25" s="6">
        <f t="shared" si="3"/>
        <v>0.29</v>
      </c>
      <c r="K25" s="6" t="s">
        <v>16</v>
      </c>
      <c r="L25" s="7">
        <f t="shared" si="0"/>
        <v>110.37</v>
      </c>
    </row>
    <row r="26" spans="1:12" s="27" customFormat="1" ht="39.75" customHeight="1">
      <c r="A26" s="32">
        <v>19</v>
      </c>
      <c r="B26" s="37" t="s">
        <v>44</v>
      </c>
      <c r="C26" s="38" t="s">
        <v>81</v>
      </c>
      <c r="D26" s="39">
        <v>3</v>
      </c>
      <c r="E26" s="41">
        <v>620</v>
      </c>
      <c r="F26" s="40">
        <v>625</v>
      </c>
      <c r="G26" s="40">
        <v>626</v>
      </c>
      <c r="H26" s="29">
        <f t="shared" si="1"/>
        <v>623.67</v>
      </c>
      <c r="I26" s="7">
        <f t="shared" si="2"/>
        <v>3.21</v>
      </c>
      <c r="J26" s="6">
        <f t="shared" si="3"/>
        <v>0.51</v>
      </c>
      <c r="K26" s="6" t="s">
        <v>16</v>
      </c>
      <c r="L26" s="7">
        <f t="shared" si="0"/>
        <v>1871.01</v>
      </c>
    </row>
    <row r="27" spans="1:12" s="27" customFormat="1" ht="39.75" customHeight="1">
      <c r="A27" s="32">
        <v>20</v>
      </c>
      <c r="B27" s="37" t="s">
        <v>45</v>
      </c>
      <c r="C27" s="38" t="s">
        <v>81</v>
      </c>
      <c r="D27" s="39">
        <v>20</v>
      </c>
      <c r="E27" s="41">
        <v>183</v>
      </c>
      <c r="F27" s="40">
        <v>188</v>
      </c>
      <c r="G27" s="40">
        <v>188</v>
      </c>
      <c r="H27" s="29">
        <f t="shared" si="1"/>
        <v>186.33</v>
      </c>
      <c r="I27" s="7">
        <f t="shared" si="2"/>
        <v>2.89</v>
      </c>
      <c r="J27" s="6">
        <f t="shared" si="3"/>
        <v>1.55</v>
      </c>
      <c r="K27" s="6" t="s">
        <v>16</v>
      </c>
      <c r="L27" s="7">
        <f t="shared" si="0"/>
        <v>3726.6</v>
      </c>
    </row>
    <row r="28" spans="1:12" s="27" customFormat="1" ht="39.75" customHeight="1">
      <c r="A28" s="32">
        <v>21</v>
      </c>
      <c r="B28" s="37" t="s">
        <v>46</v>
      </c>
      <c r="C28" s="38" t="s">
        <v>81</v>
      </c>
      <c r="D28" s="39">
        <v>30</v>
      </c>
      <c r="E28" s="41">
        <v>180</v>
      </c>
      <c r="F28" s="40">
        <v>188</v>
      </c>
      <c r="G28" s="40">
        <v>188</v>
      </c>
      <c r="H28" s="29">
        <f t="shared" si="1"/>
        <v>185.33</v>
      </c>
      <c r="I28" s="7">
        <f t="shared" si="2"/>
        <v>4.62</v>
      </c>
      <c r="J28" s="6">
        <f t="shared" si="3"/>
        <v>2.49</v>
      </c>
      <c r="K28" s="6" t="s">
        <v>16</v>
      </c>
      <c r="L28" s="7">
        <f t="shared" si="0"/>
        <v>5559.9</v>
      </c>
    </row>
    <row r="29" spans="1:12" s="27" customFormat="1" ht="39.75" customHeight="1">
      <c r="A29" s="32">
        <v>22</v>
      </c>
      <c r="B29" s="37" t="s">
        <v>47</v>
      </c>
      <c r="C29" s="38" t="s">
        <v>81</v>
      </c>
      <c r="D29" s="39">
        <v>700</v>
      </c>
      <c r="E29" s="41">
        <v>48</v>
      </c>
      <c r="F29" s="40">
        <v>49</v>
      </c>
      <c r="G29" s="40">
        <v>49</v>
      </c>
      <c r="H29" s="29">
        <f t="shared" si="1"/>
        <v>48.67</v>
      </c>
      <c r="I29" s="7">
        <f t="shared" si="2"/>
        <v>0.58</v>
      </c>
      <c r="J29" s="6">
        <f t="shared" si="3"/>
        <v>1.19</v>
      </c>
      <c r="K29" s="6" t="s">
        <v>16</v>
      </c>
      <c r="L29" s="7">
        <f t="shared" si="0"/>
        <v>34069</v>
      </c>
    </row>
    <row r="30" spans="1:12" s="27" customFormat="1" ht="39.75" customHeight="1">
      <c r="A30" s="32">
        <v>23</v>
      </c>
      <c r="B30" s="37" t="s">
        <v>48</v>
      </c>
      <c r="C30" s="38" t="s">
        <v>81</v>
      </c>
      <c r="D30" s="39">
        <v>70</v>
      </c>
      <c r="E30" s="41">
        <v>60</v>
      </c>
      <c r="F30" s="40">
        <v>68</v>
      </c>
      <c r="G30" s="40">
        <v>68</v>
      </c>
      <c r="H30" s="29">
        <f t="shared" si="1"/>
        <v>65.33</v>
      </c>
      <c r="I30" s="7">
        <f t="shared" si="2"/>
        <v>4.62</v>
      </c>
      <c r="J30" s="6">
        <f t="shared" si="3"/>
        <v>7.07</v>
      </c>
      <c r="K30" s="6" t="s">
        <v>16</v>
      </c>
      <c r="L30" s="7">
        <f t="shared" si="0"/>
        <v>4573.1</v>
      </c>
    </row>
    <row r="31" spans="1:12" s="27" customFormat="1" ht="39.75" customHeight="1">
      <c r="A31" s="32">
        <v>24</v>
      </c>
      <c r="B31" s="37" t="s">
        <v>49</v>
      </c>
      <c r="C31" s="38" t="s">
        <v>81</v>
      </c>
      <c r="D31" s="39">
        <v>35</v>
      </c>
      <c r="E31" s="41">
        <v>50</v>
      </c>
      <c r="F31" s="40">
        <v>58</v>
      </c>
      <c r="G31" s="40">
        <v>58</v>
      </c>
      <c r="H31" s="29">
        <f t="shared" si="1"/>
        <v>55.33</v>
      </c>
      <c r="I31" s="7">
        <f t="shared" si="2"/>
        <v>4.62</v>
      </c>
      <c r="J31" s="6">
        <f t="shared" si="3"/>
        <v>8.35</v>
      </c>
      <c r="K31" s="6" t="s">
        <v>16</v>
      </c>
      <c r="L31" s="7">
        <f t="shared" si="0"/>
        <v>1936.55</v>
      </c>
    </row>
    <row r="32" spans="1:12" s="27" customFormat="1" ht="39.75" customHeight="1">
      <c r="A32" s="32">
        <v>25</v>
      </c>
      <c r="B32" s="37" t="s">
        <v>50</v>
      </c>
      <c r="C32" s="38" t="s">
        <v>81</v>
      </c>
      <c r="D32" s="39">
        <v>40</v>
      </c>
      <c r="E32" s="41">
        <v>100</v>
      </c>
      <c r="F32" s="40">
        <v>108</v>
      </c>
      <c r="G32" s="40">
        <v>108</v>
      </c>
      <c r="H32" s="29">
        <f t="shared" si="1"/>
        <v>105.33</v>
      </c>
      <c r="I32" s="7">
        <f t="shared" si="2"/>
        <v>4.62</v>
      </c>
      <c r="J32" s="6">
        <f t="shared" si="3"/>
        <v>4.39</v>
      </c>
      <c r="K32" s="6" t="s">
        <v>16</v>
      </c>
      <c r="L32" s="7">
        <f t="shared" si="0"/>
        <v>4213.2</v>
      </c>
    </row>
    <row r="33" spans="1:12" s="27" customFormat="1" ht="39.75" customHeight="1">
      <c r="A33" s="32">
        <v>26</v>
      </c>
      <c r="B33" s="37" t="s">
        <v>51</v>
      </c>
      <c r="C33" s="38" t="s">
        <v>81</v>
      </c>
      <c r="D33" s="39">
        <v>50</v>
      </c>
      <c r="E33" s="41">
        <v>65</v>
      </c>
      <c r="F33" s="40">
        <v>68</v>
      </c>
      <c r="G33" s="40">
        <v>68</v>
      </c>
      <c r="H33" s="29">
        <f t="shared" si="1"/>
        <v>67</v>
      </c>
      <c r="I33" s="7">
        <f t="shared" si="2"/>
        <v>1.73</v>
      </c>
      <c r="J33" s="6">
        <f t="shared" si="3"/>
        <v>2.58</v>
      </c>
      <c r="K33" s="6" t="s">
        <v>16</v>
      </c>
      <c r="L33" s="7">
        <f t="shared" si="0"/>
        <v>3350</v>
      </c>
    </row>
    <row r="34" spans="1:12" s="27" customFormat="1" ht="39.75" customHeight="1">
      <c r="A34" s="32">
        <v>27</v>
      </c>
      <c r="B34" s="37" t="s">
        <v>52</v>
      </c>
      <c r="C34" s="38" t="s">
        <v>81</v>
      </c>
      <c r="D34" s="39">
        <v>75</v>
      </c>
      <c r="E34" s="41">
        <v>140</v>
      </c>
      <c r="F34" s="40">
        <v>148</v>
      </c>
      <c r="G34" s="40">
        <v>148</v>
      </c>
      <c r="H34" s="29">
        <f t="shared" si="1"/>
        <v>145.33</v>
      </c>
      <c r="I34" s="7">
        <f t="shared" si="2"/>
        <v>4.62</v>
      </c>
      <c r="J34" s="6">
        <f t="shared" si="3"/>
        <v>3.18</v>
      </c>
      <c r="K34" s="6" t="s">
        <v>16</v>
      </c>
      <c r="L34" s="7">
        <f t="shared" si="0"/>
        <v>10899.75</v>
      </c>
    </row>
    <row r="35" spans="1:12" s="27" customFormat="1" ht="39.75" customHeight="1">
      <c r="A35" s="32">
        <v>28</v>
      </c>
      <c r="B35" s="37" t="s">
        <v>53</v>
      </c>
      <c r="C35" s="38" t="s">
        <v>81</v>
      </c>
      <c r="D35" s="39">
        <v>40</v>
      </c>
      <c r="E35" s="41">
        <v>45</v>
      </c>
      <c r="F35" s="40">
        <v>45</v>
      </c>
      <c r="G35" s="40">
        <v>45</v>
      </c>
      <c r="H35" s="29">
        <f t="shared" si="1"/>
        <v>45</v>
      </c>
      <c r="I35" s="7">
        <f t="shared" si="2"/>
        <v>0</v>
      </c>
      <c r="J35" s="6">
        <f t="shared" si="3"/>
        <v>0</v>
      </c>
      <c r="K35" s="6" t="s">
        <v>16</v>
      </c>
      <c r="L35" s="7">
        <f t="shared" si="0"/>
        <v>1800</v>
      </c>
    </row>
    <row r="36" spans="1:12" s="27" customFormat="1" ht="39.75" customHeight="1">
      <c r="A36" s="32">
        <v>29</v>
      </c>
      <c r="B36" s="37" t="s">
        <v>54</v>
      </c>
      <c r="C36" s="38" t="s">
        <v>81</v>
      </c>
      <c r="D36" s="39">
        <v>40</v>
      </c>
      <c r="E36" s="41">
        <v>40</v>
      </c>
      <c r="F36" s="40">
        <v>40</v>
      </c>
      <c r="G36" s="40">
        <v>40</v>
      </c>
      <c r="H36" s="29">
        <f t="shared" si="1"/>
        <v>40</v>
      </c>
      <c r="I36" s="7">
        <f t="shared" si="2"/>
        <v>0</v>
      </c>
      <c r="J36" s="6">
        <f t="shared" si="3"/>
        <v>0</v>
      </c>
      <c r="K36" s="6" t="s">
        <v>16</v>
      </c>
      <c r="L36" s="7">
        <f t="shared" si="0"/>
        <v>1600</v>
      </c>
    </row>
    <row r="37" spans="1:12" s="27" customFormat="1" ht="39.75" customHeight="1">
      <c r="A37" s="32">
        <v>30</v>
      </c>
      <c r="B37" s="37" t="s">
        <v>55</v>
      </c>
      <c r="C37" s="38" t="s">
        <v>81</v>
      </c>
      <c r="D37" s="39">
        <v>30</v>
      </c>
      <c r="E37" s="41">
        <v>55</v>
      </c>
      <c r="F37" s="40">
        <v>58</v>
      </c>
      <c r="G37" s="40">
        <v>58</v>
      </c>
      <c r="H37" s="29">
        <f t="shared" si="1"/>
        <v>57</v>
      </c>
      <c r="I37" s="7">
        <f t="shared" si="2"/>
        <v>1.73</v>
      </c>
      <c r="J37" s="6">
        <f t="shared" si="3"/>
        <v>3.04</v>
      </c>
      <c r="K37" s="6" t="s">
        <v>16</v>
      </c>
      <c r="L37" s="7">
        <f t="shared" si="0"/>
        <v>1710</v>
      </c>
    </row>
    <row r="38" spans="1:12" s="27" customFormat="1" ht="39.75" customHeight="1">
      <c r="A38" s="32">
        <v>31</v>
      </c>
      <c r="B38" s="37" t="s">
        <v>56</v>
      </c>
      <c r="C38" s="38" t="s">
        <v>81</v>
      </c>
      <c r="D38" s="39">
        <v>40</v>
      </c>
      <c r="E38" s="41">
        <v>40</v>
      </c>
      <c r="F38" s="40">
        <v>48</v>
      </c>
      <c r="G38" s="40">
        <v>48</v>
      </c>
      <c r="H38" s="29">
        <f t="shared" si="1"/>
        <v>45.33</v>
      </c>
      <c r="I38" s="7">
        <f t="shared" si="2"/>
        <v>4.62</v>
      </c>
      <c r="J38" s="6">
        <f t="shared" si="3"/>
        <v>10.19</v>
      </c>
      <c r="K38" s="6" t="s">
        <v>16</v>
      </c>
      <c r="L38" s="7">
        <f t="shared" si="0"/>
        <v>1813.2</v>
      </c>
    </row>
    <row r="39" spans="1:12" s="27" customFormat="1" ht="39.75" customHeight="1">
      <c r="A39" s="32">
        <v>32</v>
      </c>
      <c r="B39" s="37" t="s">
        <v>57</v>
      </c>
      <c r="C39" s="38" t="s">
        <v>81</v>
      </c>
      <c r="D39" s="39">
        <v>100</v>
      </c>
      <c r="E39" s="41">
        <v>124</v>
      </c>
      <c r="F39" s="40">
        <v>128</v>
      </c>
      <c r="G39" s="40">
        <v>128</v>
      </c>
      <c r="H39" s="29">
        <f t="shared" si="1"/>
        <v>126.67</v>
      </c>
      <c r="I39" s="7">
        <f t="shared" si="2"/>
        <v>2.31</v>
      </c>
      <c r="J39" s="6">
        <f t="shared" si="3"/>
        <v>1.82</v>
      </c>
      <c r="K39" s="6" t="s">
        <v>16</v>
      </c>
      <c r="L39" s="7">
        <f t="shared" si="0"/>
        <v>12667</v>
      </c>
    </row>
    <row r="40" spans="1:12" s="27" customFormat="1" ht="39.75" customHeight="1">
      <c r="A40" s="32">
        <v>33</v>
      </c>
      <c r="B40" s="37" t="s">
        <v>58</v>
      </c>
      <c r="C40" s="38" t="s">
        <v>81</v>
      </c>
      <c r="D40" s="39">
        <v>2</v>
      </c>
      <c r="E40" s="41">
        <v>170</v>
      </c>
      <c r="F40" s="40">
        <v>175</v>
      </c>
      <c r="G40" s="40">
        <v>179</v>
      </c>
      <c r="H40" s="29">
        <f t="shared" si="1"/>
        <v>174.67</v>
      </c>
      <c r="I40" s="7">
        <f t="shared" si="2"/>
        <v>4.51</v>
      </c>
      <c r="J40" s="6">
        <f t="shared" si="3"/>
        <v>2.58</v>
      </c>
      <c r="K40" s="6" t="s">
        <v>16</v>
      </c>
      <c r="L40" s="7">
        <f t="shared" si="0"/>
        <v>349.34</v>
      </c>
    </row>
    <row r="41" spans="1:12" s="27" customFormat="1" ht="39.75" customHeight="1">
      <c r="A41" s="32">
        <v>34</v>
      </c>
      <c r="B41" s="37" t="s">
        <v>59</v>
      </c>
      <c r="C41" s="38" t="s">
        <v>81</v>
      </c>
      <c r="D41" s="39">
        <v>10</v>
      </c>
      <c r="E41" s="41">
        <v>185</v>
      </c>
      <c r="F41" s="40">
        <v>188</v>
      </c>
      <c r="G41" s="40">
        <v>188</v>
      </c>
      <c r="H41" s="29">
        <f t="shared" si="1"/>
        <v>187</v>
      </c>
      <c r="I41" s="7">
        <f t="shared" si="2"/>
        <v>1.73</v>
      </c>
      <c r="J41" s="6">
        <f t="shared" si="3"/>
        <v>0.93</v>
      </c>
      <c r="K41" s="6" t="s">
        <v>16</v>
      </c>
      <c r="L41" s="7">
        <f t="shared" si="0"/>
        <v>1870</v>
      </c>
    </row>
    <row r="42" spans="1:12" s="27" customFormat="1" ht="39.75" customHeight="1">
      <c r="A42" s="32">
        <v>35</v>
      </c>
      <c r="B42" s="37" t="s">
        <v>85</v>
      </c>
      <c r="C42" s="39" t="s">
        <v>83</v>
      </c>
      <c r="D42" s="39">
        <v>1000</v>
      </c>
      <c r="E42" s="41">
        <v>61</v>
      </c>
      <c r="F42" s="40">
        <v>62</v>
      </c>
      <c r="G42" s="40">
        <v>68</v>
      </c>
      <c r="H42" s="29">
        <f t="shared" si="1"/>
        <v>63.67</v>
      </c>
      <c r="I42" s="7">
        <f t="shared" si="2"/>
        <v>3.79</v>
      </c>
      <c r="J42" s="6">
        <f t="shared" si="3"/>
        <v>5.95</v>
      </c>
      <c r="K42" s="6" t="s">
        <v>16</v>
      </c>
      <c r="L42" s="7">
        <f t="shared" si="0"/>
        <v>63670</v>
      </c>
    </row>
    <row r="43" spans="1:12" s="27" customFormat="1" ht="39.75" customHeight="1">
      <c r="A43" s="32">
        <v>36</v>
      </c>
      <c r="B43" s="37" t="s">
        <v>84</v>
      </c>
      <c r="C43" s="39" t="s">
        <v>82</v>
      </c>
      <c r="D43" s="39">
        <v>621</v>
      </c>
      <c r="E43" s="41">
        <v>26</v>
      </c>
      <c r="F43" s="40">
        <v>27</v>
      </c>
      <c r="G43" s="40">
        <v>29</v>
      </c>
      <c r="H43" s="29">
        <f t="shared" si="1"/>
        <v>27.33</v>
      </c>
      <c r="I43" s="7">
        <f t="shared" si="2"/>
        <v>1.53</v>
      </c>
      <c r="J43" s="6">
        <f t="shared" si="3"/>
        <v>5.6</v>
      </c>
      <c r="K43" s="6" t="s">
        <v>16</v>
      </c>
      <c r="L43" s="7">
        <f t="shared" si="0"/>
        <v>16971.93</v>
      </c>
    </row>
    <row r="44" spans="1:12" s="27" customFormat="1" ht="39.75" customHeight="1">
      <c r="A44" s="32">
        <v>37</v>
      </c>
      <c r="B44" s="37" t="s">
        <v>60</v>
      </c>
      <c r="C44" s="38" t="s">
        <v>81</v>
      </c>
      <c r="D44" s="39">
        <v>150</v>
      </c>
      <c r="E44" s="41">
        <v>180</v>
      </c>
      <c r="F44" s="40">
        <v>185</v>
      </c>
      <c r="G44" s="40">
        <v>189</v>
      </c>
      <c r="H44" s="29">
        <f t="shared" si="1"/>
        <v>184.67</v>
      </c>
      <c r="I44" s="7">
        <f t="shared" si="2"/>
        <v>4.51</v>
      </c>
      <c r="J44" s="6">
        <f t="shared" si="3"/>
        <v>2.44</v>
      </c>
      <c r="K44" s="6" t="s">
        <v>16</v>
      </c>
      <c r="L44" s="7">
        <f t="shared" si="0"/>
        <v>27700.5</v>
      </c>
    </row>
    <row r="45" spans="1:12" s="27" customFormat="1" ht="39.75" customHeight="1">
      <c r="A45" s="32">
        <v>38</v>
      </c>
      <c r="B45" s="37" t="s">
        <v>61</v>
      </c>
      <c r="C45" s="38" t="s">
        <v>81</v>
      </c>
      <c r="D45" s="39">
        <v>50</v>
      </c>
      <c r="E45" s="41">
        <v>197</v>
      </c>
      <c r="F45" s="40">
        <v>198</v>
      </c>
      <c r="G45" s="40">
        <v>192</v>
      </c>
      <c r="H45" s="29">
        <f t="shared" si="1"/>
        <v>195.67</v>
      </c>
      <c r="I45" s="7">
        <f t="shared" si="2"/>
        <v>3.21</v>
      </c>
      <c r="J45" s="6">
        <f t="shared" si="3"/>
        <v>1.64</v>
      </c>
      <c r="K45" s="6" t="s">
        <v>16</v>
      </c>
      <c r="L45" s="7">
        <f t="shared" si="0"/>
        <v>9783.5</v>
      </c>
    </row>
    <row r="46" spans="1:12" s="27" customFormat="1" ht="39.75" customHeight="1">
      <c r="A46" s="32">
        <v>39</v>
      </c>
      <c r="B46" s="37" t="s">
        <v>62</v>
      </c>
      <c r="C46" s="38" t="s">
        <v>81</v>
      </c>
      <c r="D46" s="39">
        <v>100</v>
      </c>
      <c r="E46" s="41">
        <v>120</v>
      </c>
      <c r="F46" s="40">
        <v>121</v>
      </c>
      <c r="G46" s="40">
        <v>129</v>
      </c>
      <c r="H46" s="29">
        <f t="shared" si="1"/>
        <v>123.33</v>
      </c>
      <c r="I46" s="7">
        <f t="shared" si="2"/>
        <v>4.93</v>
      </c>
      <c r="J46" s="6">
        <f t="shared" si="3"/>
        <v>4</v>
      </c>
      <c r="K46" s="6" t="s">
        <v>16</v>
      </c>
      <c r="L46" s="7">
        <f t="shared" si="0"/>
        <v>12333</v>
      </c>
    </row>
    <row r="47" spans="1:12" s="27" customFormat="1" ht="39.75" customHeight="1">
      <c r="A47" s="32">
        <v>40</v>
      </c>
      <c r="B47" s="37" t="s">
        <v>63</v>
      </c>
      <c r="C47" s="38" t="s">
        <v>81</v>
      </c>
      <c r="D47" s="39">
        <v>30</v>
      </c>
      <c r="E47" s="41">
        <v>140</v>
      </c>
      <c r="F47" s="40">
        <v>141</v>
      </c>
      <c r="G47" s="40">
        <v>149</v>
      </c>
      <c r="H47" s="29">
        <f t="shared" si="1"/>
        <v>143.33</v>
      </c>
      <c r="I47" s="7">
        <f t="shared" si="2"/>
        <v>4.93</v>
      </c>
      <c r="J47" s="6">
        <f t="shared" si="3"/>
        <v>3.44</v>
      </c>
      <c r="K47" s="6" t="s">
        <v>16</v>
      </c>
      <c r="L47" s="7">
        <f t="shared" si="0"/>
        <v>4299.9</v>
      </c>
    </row>
    <row r="48" spans="1:12" s="27" customFormat="1" ht="39.75" customHeight="1">
      <c r="A48" s="32">
        <v>41</v>
      </c>
      <c r="B48" s="37" t="s">
        <v>64</v>
      </c>
      <c r="C48" s="38" t="s">
        <v>81</v>
      </c>
      <c r="D48" s="39">
        <v>150</v>
      </c>
      <c r="E48" s="41">
        <v>150</v>
      </c>
      <c r="F48" s="40">
        <v>151</v>
      </c>
      <c r="G48" s="40">
        <v>159</v>
      </c>
      <c r="H48" s="29">
        <f t="shared" si="1"/>
        <v>153.33</v>
      </c>
      <c r="I48" s="7">
        <f t="shared" si="2"/>
        <v>4.93</v>
      </c>
      <c r="J48" s="6">
        <f t="shared" si="3"/>
        <v>3.22</v>
      </c>
      <c r="K48" s="6" t="s">
        <v>16</v>
      </c>
      <c r="L48" s="7">
        <f t="shared" si="0"/>
        <v>22999.5</v>
      </c>
    </row>
    <row r="49" spans="1:12" s="27" customFormat="1" ht="39.75" customHeight="1">
      <c r="A49" s="32">
        <v>42</v>
      </c>
      <c r="B49" s="37" t="s">
        <v>65</v>
      </c>
      <c r="C49" s="38" t="s">
        <v>81</v>
      </c>
      <c r="D49" s="39">
        <v>50</v>
      </c>
      <c r="E49" s="41">
        <v>170</v>
      </c>
      <c r="F49" s="40">
        <v>171</v>
      </c>
      <c r="G49" s="40">
        <v>179</v>
      </c>
      <c r="H49" s="29">
        <f t="shared" si="1"/>
        <v>173.33</v>
      </c>
      <c r="I49" s="7">
        <f t="shared" si="2"/>
        <v>4.93</v>
      </c>
      <c r="J49" s="6">
        <f t="shared" si="3"/>
        <v>2.84</v>
      </c>
      <c r="K49" s="6" t="s">
        <v>16</v>
      </c>
      <c r="L49" s="7">
        <f t="shared" si="0"/>
        <v>8666.5</v>
      </c>
    </row>
    <row r="50" spans="1:12" s="68" customFormat="1" ht="39.75" customHeight="1">
      <c r="A50" s="63">
        <v>43</v>
      </c>
      <c r="B50" s="60" t="s">
        <v>66</v>
      </c>
      <c r="C50" s="61" t="s">
        <v>81</v>
      </c>
      <c r="D50" s="62">
        <v>60</v>
      </c>
      <c r="E50" s="64" t="s">
        <v>98</v>
      </c>
      <c r="F50" s="64" t="s">
        <v>99</v>
      </c>
      <c r="G50" s="64" t="s">
        <v>100</v>
      </c>
      <c r="H50" s="65">
        <v>302.89</v>
      </c>
      <c r="I50" s="66">
        <v>7.73</v>
      </c>
      <c r="J50" s="67">
        <f t="shared" si="3"/>
        <v>2.55</v>
      </c>
      <c r="K50" s="67" t="s">
        <v>16</v>
      </c>
      <c r="L50" s="66">
        <f t="shared" si="0"/>
        <v>18173.4</v>
      </c>
    </row>
    <row r="51" spans="1:12" s="27" customFormat="1" ht="39.75" customHeight="1">
      <c r="A51" s="32">
        <v>44</v>
      </c>
      <c r="B51" s="37" t="s">
        <v>67</v>
      </c>
      <c r="C51" s="38" t="s">
        <v>81</v>
      </c>
      <c r="D51" s="39">
        <v>25</v>
      </c>
      <c r="E51" s="41">
        <v>190</v>
      </c>
      <c r="F51" s="40">
        <v>191</v>
      </c>
      <c r="G51" s="40">
        <v>199</v>
      </c>
      <c r="H51" s="29">
        <f t="shared" si="1"/>
        <v>193.33</v>
      </c>
      <c r="I51" s="7">
        <f t="shared" si="2"/>
        <v>4.93</v>
      </c>
      <c r="J51" s="6">
        <f t="shared" si="3"/>
        <v>2.55</v>
      </c>
      <c r="K51" s="6" t="s">
        <v>16</v>
      </c>
      <c r="L51" s="7">
        <f t="shared" si="0"/>
        <v>4833.25</v>
      </c>
    </row>
    <row r="52" spans="1:12" s="27" customFormat="1" ht="39.75" customHeight="1">
      <c r="A52" s="32">
        <v>45</v>
      </c>
      <c r="B52" s="37" t="s">
        <v>68</v>
      </c>
      <c r="C52" s="38" t="s">
        <v>81</v>
      </c>
      <c r="D52" s="39">
        <v>40</v>
      </c>
      <c r="E52" s="41">
        <v>240</v>
      </c>
      <c r="F52" s="40">
        <v>241</v>
      </c>
      <c r="G52" s="40">
        <v>249</v>
      </c>
      <c r="H52" s="29">
        <f t="shared" si="1"/>
        <v>243.33</v>
      </c>
      <c r="I52" s="7">
        <f t="shared" si="2"/>
        <v>4.93</v>
      </c>
      <c r="J52" s="6">
        <f t="shared" si="3"/>
        <v>2.03</v>
      </c>
      <c r="K52" s="6" t="s">
        <v>16</v>
      </c>
      <c r="L52" s="7">
        <f t="shared" si="0"/>
        <v>9733.2</v>
      </c>
    </row>
    <row r="53" spans="1:12" s="27" customFormat="1" ht="39.75" customHeight="1">
      <c r="A53" s="32">
        <v>46</v>
      </c>
      <c r="B53" s="37" t="s">
        <v>69</v>
      </c>
      <c r="C53" s="38" t="s">
        <v>81</v>
      </c>
      <c r="D53" s="39">
        <v>20</v>
      </c>
      <c r="E53" s="41">
        <v>300</v>
      </c>
      <c r="F53" s="40">
        <v>308</v>
      </c>
      <c r="G53" s="40">
        <v>309</v>
      </c>
      <c r="H53" s="29">
        <f t="shared" si="1"/>
        <v>305.67</v>
      </c>
      <c r="I53" s="7">
        <f t="shared" si="2"/>
        <v>4.93</v>
      </c>
      <c r="J53" s="6">
        <f t="shared" si="3"/>
        <v>1.61</v>
      </c>
      <c r="K53" s="6" t="s">
        <v>16</v>
      </c>
      <c r="L53" s="7">
        <f t="shared" si="0"/>
        <v>6113.4</v>
      </c>
    </row>
    <row r="54" spans="1:12" s="27" customFormat="1" ht="39.75" customHeight="1">
      <c r="A54" s="32">
        <v>47</v>
      </c>
      <c r="B54" s="37" t="s">
        <v>70</v>
      </c>
      <c r="C54" s="38" t="s">
        <v>81</v>
      </c>
      <c r="D54" s="39">
        <v>35</v>
      </c>
      <c r="E54" s="41">
        <v>330</v>
      </c>
      <c r="F54" s="40">
        <v>338</v>
      </c>
      <c r="G54" s="40">
        <v>339</v>
      </c>
      <c r="H54" s="29">
        <f t="shared" si="1"/>
        <v>335.67</v>
      </c>
      <c r="I54" s="7">
        <f t="shared" si="2"/>
        <v>4.93</v>
      </c>
      <c r="J54" s="6">
        <f t="shared" si="3"/>
        <v>1.47</v>
      </c>
      <c r="K54" s="6" t="s">
        <v>16</v>
      </c>
      <c r="L54" s="7">
        <f t="shared" si="0"/>
        <v>11748.45</v>
      </c>
    </row>
    <row r="55" spans="1:12" s="27" customFormat="1" ht="63" customHeight="1">
      <c r="A55" s="32">
        <v>48</v>
      </c>
      <c r="B55" s="37" t="s">
        <v>71</v>
      </c>
      <c r="C55" s="38" t="s">
        <v>81</v>
      </c>
      <c r="D55" s="39">
        <v>50</v>
      </c>
      <c r="E55" s="41">
        <v>156</v>
      </c>
      <c r="F55" s="40">
        <v>158</v>
      </c>
      <c r="G55" s="40">
        <v>159</v>
      </c>
      <c r="H55" s="29">
        <f t="shared" si="1"/>
        <v>157.67</v>
      </c>
      <c r="I55" s="7">
        <f t="shared" si="2"/>
        <v>1.53</v>
      </c>
      <c r="J55" s="6">
        <f t="shared" si="3"/>
        <v>0.97</v>
      </c>
      <c r="K55" s="6" t="s">
        <v>16</v>
      </c>
      <c r="L55" s="7">
        <f t="shared" si="0"/>
        <v>7883.5</v>
      </c>
    </row>
    <row r="56" spans="1:12" s="27" customFormat="1" ht="39.75" customHeight="1">
      <c r="A56" s="32">
        <v>49</v>
      </c>
      <c r="B56" s="37" t="s">
        <v>72</v>
      </c>
      <c r="C56" s="38" t="s">
        <v>81</v>
      </c>
      <c r="D56" s="39">
        <v>60</v>
      </c>
      <c r="E56" s="41">
        <v>20</v>
      </c>
      <c r="F56" s="40">
        <v>28</v>
      </c>
      <c r="G56" s="40">
        <v>29</v>
      </c>
      <c r="H56" s="29">
        <f t="shared" si="1"/>
        <v>25.67</v>
      </c>
      <c r="I56" s="7">
        <f t="shared" si="2"/>
        <v>4.93</v>
      </c>
      <c r="J56" s="6">
        <f t="shared" si="3"/>
        <v>19.21</v>
      </c>
      <c r="K56" s="6" t="s">
        <v>16</v>
      </c>
      <c r="L56" s="7">
        <f t="shared" si="0"/>
        <v>1540.2</v>
      </c>
    </row>
    <row r="57" spans="1:12" s="27" customFormat="1" ht="39.75" customHeight="1">
      <c r="A57" s="32">
        <v>50</v>
      </c>
      <c r="B57" s="37" t="s">
        <v>73</v>
      </c>
      <c r="C57" s="38" t="s">
        <v>81</v>
      </c>
      <c r="D57" s="39">
        <v>60</v>
      </c>
      <c r="E57" s="41">
        <v>207</v>
      </c>
      <c r="F57" s="40">
        <v>208</v>
      </c>
      <c r="G57" s="40">
        <v>209</v>
      </c>
      <c r="H57" s="29">
        <f t="shared" si="1"/>
        <v>208</v>
      </c>
      <c r="I57" s="7">
        <f t="shared" si="2"/>
        <v>1</v>
      </c>
      <c r="J57" s="6">
        <f t="shared" si="3"/>
        <v>0.48</v>
      </c>
      <c r="K57" s="6" t="s">
        <v>16</v>
      </c>
      <c r="L57" s="7">
        <f t="shared" si="0"/>
        <v>12480</v>
      </c>
    </row>
    <row r="58" spans="1:12" s="27" customFormat="1" ht="39.75" customHeight="1">
      <c r="A58" s="32">
        <v>51</v>
      </c>
      <c r="B58" s="37" t="s">
        <v>74</v>
      </c>
      <c r="C58" s="38" t="s">
        <v>81</v>
      </c>
      <c r="D58" s="39">
        <v>40</v>
      </c>
      <c r="E58" s="41">
        <v>160</v>
      </c>
      <c r="F58" s="40">
        <v>161</v>
      </c>
      <c r="G58" s="40">
        <v>169</v>
      </c>
      <c r="H58" s="29">
        <f t="shared" si="1"/>
        <v>163.33</v>
      </c>
      <c r="I58" s="7">
        <f t="shared" si="2"/>
        <v>4.93</v>
      </c>
      <c r="J58" s="6">
        <f t="shared" si="3"/>
        <v>3.02</v>
      </c>
      <c r="K58" s="6" t="s">
        <v>16</v>
      </c>
      <c r="L58" s="7">
        <f t="shared" si="0"/>
        <v>6533.2</v>
      </c>
    </row>
    <row r="59" spans="1:12" s="27" customFormat="1" ht="39.75" customHeight="1">
      <c r="A59" s="32">
        <v>52</v>
      </c>
      <c r="B59" s="37" t="s">
        <v>75</v>
      </c>
      <c r="C59" s="38" t="s">
        <v>81</v>
      </c>
      <c r="D59" s="39">
        <v>50</v>
      </c>
      <c r="E59" s="41">
        <v>188</v>
      </c>
      <c r="F59" s="40">
        <v>189</v>
      </c>
      <c r="G59" s="40">
        <v>192</v>
      </c>
      <c r="H59" s="29">
        <f t="shared" si="1"/>
        <v>189.67</v>
      </c>
      <c r="I59" s="7">
        <f t="shared" si="2"/>
        <v>2.08</v>
      </c>
      <c r="J59" s="6">
        <f t="shared" si="3"/>
        <v>1.1</v>
      </c>
      <c r="K59" s="6" t="s">
        <v>16</v>
      </c>
      <c r="L59" s="7">
        <f t="shared" si="0"/>
        <v>9483.5</v>
      </c>
    </row>
    <row r="60" spans="1:12" s="27" customFormat="1" ht="39.75" customHeight="1">
      <c r="A60" s="63">
        <v>53</v>
      </c>
      <c r="B60" s="60" t="s">
        <v>76</v>
      </c>
      <c r="C60" s="61" t="s">
        <v>81</v>
      </c>
      <c r="D60" s="62">
        <v>1</v>
      </c>
      <c r="E60" s="42" t="s">
        <v>101</v>
      </c>
      <c r="F60" s="42" t="s">
        <v>102</v>
      </c>
      <c r="G60" s="42" t="s">
        <v>103</v>
      </c>
      <c r="H60" s="29">
        <v>1128.44</v>
      </c>
      <c r="I60" s="7">
        <v>112.05</v>
      </c>
      <c r="J60" s="6">
        <f t="shared" si="3"/>
        <v>9.93</v>
      </c>
      <c r="K60" s="6" t="s">
        <v>16</v>
      </c>
      <c r="L60" s="7">
        <f t="shared" si="0"/>
        <v>1128.44</v>
      </c>
    </row>
    <row r="61" spans="1:12" s="27" customFormat="1" ht="39.75" customHeight="1">
      <c r="A61" s="32">
        <v>54</v>
      </c>
      <c r="B61" s="37" t="s">
        <v>77</v>
      </c>
      <c r="C61" s="38" t="s">
        <v>81</v>
      </c>
      <c r="D61" s="39">
        <v>40</v>
      </c>
      <c r="E61" s="41">
        <v>350</v>
      </c>
      <c r="F61" s="40">
        <v>356</v>
      </c>
      <c r="G61" s="40">
        <v>359</v>
      </c>
      <c r="H61" s="29">
        <f t="shared" si="1"/>
        <v>355</v>
      </c>
      <c r="I61" s="7">
        <f t="shared" si="2"/>
        <v>4.58</v>
      </c>
      <c r="J61" s="6">
        <f t="shared" si="3"/>
        <v>1.29</v>
      </c>
      <c r="K61" s="6" t="s">
        <v>16</v>
      </c>
      <c r="L61" s="7">
        <f t="shared" si="0"/>
        <v>14200</v>
      </c>
    </row>
    <row r="62" spans="1:12" s="27" customFormat="1" ht="39.75" customHeight="1">
      <c r="A62" s="32">
        <v>55</v>
      </c>
      <c r="B62" s="37" t="s">
        <v>78</v>
      </c>
      <c r="C62" s="38" t="s">
        <v>81</v>
      </c>
      <c r="D62" s="39">
        <v>40</v>
      </c>
      <c r="E62" s="41">
        <v>350</v>
      </c>
      <c r="F62" s="40">
        <v>356</v>
      </c>
      <c r="G62" s="40">
        <v>359</v>
      </c>
      <c r="H62" s="29">
        <f t="shared" si="1"/>
        <v>355</v>
      </c>
      <c r="I62" s="7">
        <f t="shared" si="2"/>
        <v>4.58</v>
      </c>
      <c r="J62" s="6">
        <f t="shared" si="3"/>
        <v>1.29</v>
      </c>
      <c r="K62" s="6" t="s">
        <v>16</v>
      </c>
      <c r="L62" s="7">
        <f t="shared" si="0"/>
        <v>14200</v>
      </c>
    </row>
    <row r="63" spans="1:12" s="27" customFormat="1" ht="39.75" customHeight="1">
      <c r="A63" s="32">
        <v>56</v>
      </c>
      <c r="B63" s="37" t="s">
        <v>79</v>
      </c>
      <c r="C63" s="38" t="s">
        <v>81</v>
      </c>
      <c r="D63" s="39">
        <v>8</v>
      </c>
      <c r="E63" s="41">
        <v>370</v>
      </c>
      <c r="F63" s="40">
        <v>371</v>
      </c>
      <c r="G63" s="40">
        <v>376</v>
      </c>
      <c r="H63" s="29">
        <f t="shared" si="1"/>
        <v>372.33</v>
      </c>
      <c r="I63" s="7">
        <f t="shared" si="2"/>
        <v>3.21</v>
      </c>
      <c r="J63" s="6">
        <f t="shared" si="3"/>
        <v>0.86</v>
      </c>
      <c r="K63" s="6" t="s">
        <v>16</v>
      </c>
      <c r="L63" s="7">
        <f t="shared" si="0"/>
        <v>2978.64</v>
      </c>
    </row>
    <row r="64" spans="1:12" s="24" customFormat="1" ht="39.75" customHeight="1">
      <c r="A64" s="63">
        <v>57</v>
      </c>
      <c r="B64" s="60" t="s">
        <v>80</v>
      </c>
      <c r="C64" s="61" t="s">
        <v>81</v>
      </c>
      <c r="D64" s="62">
        <v>1.5</v>
      </c>
      <c r="E64" s="42" t="s">
        <v>104</v>
      </c>
      <c r="F64" s="42" t="s">
        <v>105</v>
      </c>
      <c r="G64" s="42" t="s">
        <v>106</v>
      </c>
      <c r="H64" s="29">
        <v>1098.69</v>
      </c>
      <c r="I64" s="7">
        <v>158.57</v>
      </c>
      <c r="J64" s="6">
        <f t="shared" si="3"/>
        <v>14.43</v>
      </c>
      <c r="K64" s="6" t="s">
        <v>16</v>
      </c>
      <c r="L64" s="7">
        <f t="shared" si="0"/>
        <v>1648.04</v>
      </c>
    </row>
    <row r="65" spans="1:12" ht="15" customHeight="1" thickBot="1">
      <c r="A65" s="44" t="s">
        <v>6</v>
      </c>
      <c r="B65" s="43"/>
      <c r="C65" s="36"/>
      <c r="D65" s="43"/>
      <c r="E65" s="44"/>
      <c r="F65" s="44"/>
      <c r="G65" s="44"/>
      <c r="H65" s="44"/>
      <c r="I65" s="44"/>
      <c r="J65" s="44"/>
      <c r="K65" s="18"/>
      <c r="L65" s="25">
        <f>SUM(L8:L64)</f>
        <v>525701.7900000002</v>
      </c>
    </row>
    <row r="66" spans="2:12" ht="16.5" thickTop="1">
      <c r="B66" s="16" t="s">
        <v>7</v>
      </c>
      <c r="C66" s="16"/>
      <c r="D66" s="16"/>
      <c r="E66" s="16"/>
      <c r="F66" s="16"/>
      <c r="G66" s="16"/>
      <c r="H66" s="16"/>
      <c r="I66" s="16"/>
      <c r="J66" s="16"/>
      <c r="K66" s="16"/>
      <c r="L66" s="1"/>
    </row>
    <row r="67" spans="1:12" ht="15.75">
      <c r="A67" s="2"/>
      <c r="B67" s="47" t="s">
        <v>10</v>
      </c>
      <c r="C67" s="47"/>
      <c r="D67" s="47"/>
      <c r="E67" s="47"/>
      <c r="F67" s="47"/>
      <c r="G67" s="47"/>
      <c r="H67" s="47"/>
      <c r="I67" s="47"/>
      <c r="J67" s="47"/>
      <c r="K67" s="47"/>
      <c r="L67" s="1"/>
    </row>
    <row r="68" spans="2:12" ht="15.75">
      <c r="B68" s="47" t="s">
        <v>11</v>
      </c>
      <c r="C68" s="47"/>
      <c r="D68" s="47"/>
      <c r="E68" s="47"/>
      <c r="F68" s="47"/>
      <c r="G68" s="47"/>
      <c r="H68" s="47"/>
      <c r="I68" s="47"/>
      <c r="J68" s="47"/>
      <c r="K68" s="47"/>
      <c r="L68" s="1"/>
    </row>
    <row r="69" spans="2:12" ht="15.75">
      <c r="B69" s="47" t="s">
        <v>12</v>
      </c>
      <c r="C69" s="47"/>
      <c r="D69" s="47"/>
      <c r="E69" s="47"/>
      <c r="F69" s="47"/>
      <c r="G69" s="47"/>
      <c r="H69" s="47"/>
      <c r="I69" s="47"/>
      <c r="J69" s="47"/>
      <c r="K69" s="47"/>
      <c r="L69" s="1"/>
    </row>
    <row r="70" spans="2:12" ht="15.75">
      <c r="B70" s="47" t="s">
        <v>13</v>
      </c>
      <c r="C70" s="47"/>
      <c r="D70" s="47"/>
      <c r="E70" s="47"/>
      <c r="F70" s="47"/>
      <c r="G70" s="47"/>
      <c r="H70" s="47"/>
      <c r="I70" s="47"/>
      <c r="J70" s="47"/>
      <c r="K70" s="47"/>
      <c r="L70" s="1"/>
    </row>
    <row r="71" spans="2:12" ht="15" customHeight="1">
      <c r="B71" s="47" t="s">
        <v>14</v>
      </c>
      <c r="C71" s="47"/>
      <c r="D71" s="47"/>
      <c r="E71" s="47"/>
      <c r="F71" s="47"/>
      <c r="G71" s="47"/>
      <c r="H71" s="47"/>
      <c r="I71" s="47"/>
      <c r="J71" s="47"/>
      <c r="K71" s="47"/>
      <c r="L71" s="1"/>
    </row>
    <row r="72" spans="2:12" ht="16.5" customHeight="1">
      <c r="B72" s="47" t="s">
        <v>15</v>
      </c>
      <c r="C72" s="47"/>
      <c r="D72" s="47"/>
      <c r="E72" s="47"/>
      <c r="F72" s="47"/>
      <c r="G72" s="47"/>
      <c r="H72" s="47"/>
      <c r="I72" s="47"/>
      <c r="J72" s="47"/>
      <c r="K72" s="47"/>
      <c r="L72" s="1"/>
    </row>
    <row r="73" spans="2:12" ht="15.75">
      <c r="B73" s="17"/>
      <c r="C73" s="17"/>
      <c r="D73" s="17"/>
      <c r="E73" s="17"/>
      <c r="F73" s="17"/>
      <c r="G73" s="19"/>
      <c r="H73" s="17"/>
      <c r="I73" s="17"/>
      <c r="J73" s="17"/>
      <c r="K73" s="17"/>
      <c r="L73" s="1"/>
    </row>
    <row r="74" spans="1:12" ht="15.75">
      <c r="A74" s="9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1"/>
    </row>
    <row r="75" spans="1:12" ht="15.75">
      <c r="A75" s="10"/>
      <c r="B75" s="14"/>
      <c r="C75" s="3"/>
      <c r="D75" s="3"/>
      <c r="E75" s="3"/>
      <c r="F75" s="3"/>
      <c r="G75" s="3"/>
      <c r="H75" s="3"/>
      <c r="I75" s="3"/>
      <c r="J75" s="3"/>
      <c r="K75" s="3"/>
      <c r="L75" s="1"/>
    </row>
    <row r="76" spans="1:12" ht="12.75" customHeight="1">
      <c r="A76" s="10"/>
      <c r="B76" s="13"/>
      <c r="C76" s="11"/>
      <c r="D76" s="11"/>
      <c r="E76" s="11"/>
      <c r="F76" s="11"/>
      <c r="G76" s="11"/>
      <c r="H76" s="11"/>
      <c r="I76" s="11"/>
      <c r="J76" s="11"/>
      <c r="K76" s="11"/>
      <c r="L76" s="1"/>
    </row>
    <row r="77" spans="1:11" ht="13.5" customHeight="1">
      <c r="A77" s="10"/>
      <c r="B77" s="46"/>
      <c r="C77" s="46"/>
      <c r="D77" s="46"/>
      <c r="E77" s="46"/>
      <c r="F77" s="46"/>
      <c r="G77" s="46"/>
      <c r="H77" s="46"/>
      <c r="I77" s="46"/>
      <c r="J77" s="46"/>
      <c r="K77" s="46"/>
    </row>
    <row r="79" spans="1:11" ht="15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</row>
  </sheetData>
  <sheetProtection/>
  <mergeCells count="18">
    <mergeCell ref="A1:K1"/>
    <mergeCell ref="A3:K3"/>
    <mergeCell ref="A65:B65"/>
    <mergeCell ref="A4:D4"/>
    <mergeCell ref="A2:K2"/>
    <mergeCell ref="A79:K79"/>
    <mergeCell ref="B69:K69"/>
    <mergeCell ref="B70:K70"/>
    <mergeCell ref="B67:K67"/>
    <mergeCell ref="B68:K68"/>
    <mergeCell ref="D65:J65"/>
    <mergeCell ref="B74:K74"/>
    <mergeCell ref="B77:K77"/>
    <mergeCell ref="B72:K72"/>
    <mergeCell ref="B71:K71"/>
    <mergeCell ref="E4:L4"/>
    <mergeCell ref="A5:D5"/>
    <mergeCell ref="E5:L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7"/>
  <drawing r:id="rId6"/>
  <legacyDrawing r:id="rId5"/>
  <oleObjects>
    <oleObject progId="Equation.3" shapeId="1348672" r:id="rId1"/>
    <oleObject progId="Equation.3" shapeId="1348671" r:id="rId2"/>
    <oleObject progId="Equation.3" shapeId="1309030" r:id="rId3"/>
    <oleObject progId="Equation.3" shapeId="1309031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sh.elmira</dc:creator>
  <cp:keywords/>
  <dc:description/>
  <cp:lastModifiedBy>Анисимова Кристина Андреевна</cp:lastModifiedBy>
  <cp:lastPrinted>2014-08-21T06:40:47Z</cp:lastPrinted>
  <dcterms:created xsi:type="dcterms:W3CDTF">2014-07-02T09:07:27Z</dcterms:created>
  <dcterms:modified xsi:type="dcterms:W3CDTF">2022-12-23T10:11:03Z</dcterms:modified>
  <cp:category/>
  <cp:version/>
  <cp:contentType/>
  <cp:contentStatus/>
</cp:coreProperties>
</file>