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tmc30dd\общая пэо\Эдуард\Рабочая папка\УЧРЕЖДЕНИЯ\14. УО\2023\Закупки\Охрана 2023\3.СОШ 3\"/>
    </mc:Choice>
  </mc:AlternateContent>
  <bookViews>
    <workbookView xWindow="480" yWindow="180" windowWidth="15315" windowHeight="8895"/>
  </bookViews>
  <sheets>
    <sheet name="расчет цены" sheetId="2" r:id="rId1"/>
  </sheets>
  <definedNames>
    <definedName name="_xlnm.Print_Area" localSheetId="0">'расчет цены'!$A$1:$N$18</definedName>
  </definedNames>
  <calcPr calcId="162913"/>
</workbook>
</file>

<file path=xl/calcChain.xml><?xml version="1.0" encoding="utf-8"?>
<calcChain xmlns="http://schemas.openxmlformats.org/spreadsheetml/2006/main">
  <c r="K11" i="2" l="1"/>
  <c r="L11" i="2" s="1"/>
  <c r="M11" i="2" s="1"/>
  <c r="N11" i="2" s="1"/>
  <c r="H11" i="2" l="1"/>
  <c r="I11" i="2" s="1"/>
  <c r="J11" i="2" s="1"/>
  <c r="N12" i="2" l="1"/>
  <c r="H13" i="2" l="1"/>
</calcChain>
</file>

<file path=xl/sharedStrings.xml><?xml version="1.0" encoding="utf-8"?>
<sst xmlns="http://schemas.openxmlformats.org/spreadsheetml/2006/main" count="28" uniqueCount="27">
  <si>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</si>
  <si>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</si>
  <si>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</si>
  <si>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</si>
  <si>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</si>
  <si>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</si>
  <si>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</si>
  <si>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</si>
  <si>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</si>
  <si>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ИТОГО:</t>
  </si>
  <si>
    <t>Наименование поставляемого товара</t>
  </si>
  <si>
    <t>Код ОКПД 1/2</t>
  </si>
  <si>
    <t>2. Основные характеристики объекта закупки - в соответствии с техническими требованиями.</t>
  </si>
  <si>
    <t>80.10.12.000</t>
  </si>
  <si>
    <t>Оказание охранных услуг</t>
  </si>
  <si>
    <t>ч</t>
  </si>
  <si>
    <t xml:space="preserve">
</t>
  </si>
  <si>
    <t>Оценка однородности совокупности значений выявленных цен, используемых в расчете Н(М)ЦД, ЦДЕП</t>
  </si>
  <si>
    <t>Н(М)ЦД, ЦДЕП,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</si>
  <si>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</si>
  <si>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ЦДЕП контракта с учетом округления цены за единицу (руб.)</t>
  </si>
  <si>
    <t xml:space="preserve">Обоснование начальной (максимальной) цены контракта (Н(М)ЦД), на оказание охранных услуг, заключаемого по результатам проведения совместного аукциона
</t>
  </si>
  <si>
    <t>Поставщик №1                   вх.№368 от 12.01.2023</t>
  </si>
  <si>
    <t>Поставщик №2                   вх.№365 от 11.01.2023</t>
  </si>
  <si>
    <t>3. Произведен мониторинг рынка по оказанию охранных услуг путем запроса коммерческих предложений. Дата получения коммерческих предложений -с 10 января по 12 января 2023 г. Цены на товар актуальные, т.к. до определения НМЦД прошло менее 6 месяцев.</t>
  </si>
  <si>
    <t>1. Предмет договора - Оказание охранных услуг для МАОУ "Средняя общеобразовательная школа № 3"</t>
  </si>
  <si>
    <t>Поставщик №3                   вх.№373 от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</si>
</sst>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/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8</xdr:row>
      <xdr:rowOff>952500</xdr:rowOff>
    </xdr:from>
    <xdr:to>
      <xdr:col>10</xdr:col>
      <xdr:colOff>0</xdr:colOff>
      <xdr:row>8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2562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8</xdr:row>
      <xdr:rowOff>923925</xdr:rowOff>
    </xdr:from>
    <xdr:to>
      <xdr:col>8</xdr:col>
      <xdr:colOff>1019175</xdr:colOff>
      <xdr:row>8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2533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8</xdr:row>
      <xdr:rowOff>1600200</xdr:rowOff>
    </xdr:from>
    <xdr:to>
      <xdr:col>10</xdr:col>
      <xdr:colOff>1504950</xdr:colOff>
      <xdr:row>8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81925" y="3209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8</xdr:row>
      <xdr:rowOff>1400175</xdr:rowOff>
    </xdr:from>
    <xdr:to>
      <xdr:col>10</xdr:col>
      <xdr:colOff>419100</xdr:colOff>
      <xdr:row>8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29575" y="3009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="80" zoomScaleSheetLayoutView="80" workbookViewId="0">
      <selection activeCell="A10" sqref="A10:N10"/>
    </sheetView>
  </sheetViews>
  <sheetFormatPr defaultColWidth="9.140625" defaultRowHeight="12.75" x14ac:dyDescent="0.2"/>
  <cols>
    <col min="1" max="1" width="16.28515625" style="2" customWidth="1"/>
    <col min="2" max="2" width="33.7109375" style="3" customWidth="1"/>
    <col min="3" max="3" width="5.85546875" style="2" customWidth="1"/>
    <col min="4" max="4" width="10.85546875" style="2" customWidth="1"/>
    <col min="5" max="7" width="11.7109375" style="2" customWidth="1"/>
    <col min="8" max="8" width="15.5703125" style="2" customWidth="1"/>
    <col min="9" max="9" width="19" style="2" customWidth="1"/>
    <col min="10" max="10" width="14.28515625" style="2" customWidth="1"/>
    <col min="11" max="11" width="22.7109375" style="2" customWidth="1"/>
    <col min="12" max="13" width="9.140625" style="2"/>
    <col min="14" max="14" width="14.42578125" style="2" customWidth="1"/>
    <col min="15" max="16384" width="9.140625" style="2"/>
  </cols>
  <sheetData>
    <row r="1" spans="1:14" x14ac:dyDescent="0.2">
      <c r="A1" s="3"/>
      <c r="C1" s="3"/>
      <c r="D1" s="3"/>
      <c r="E1" s="3"/>
      <c r="F1" s="3"/>
      <c r="G1" s="3"/>
      <c r="H1" s="3"/>
      <c r="I1" s="3"/>
      <c r="J1" s="3"/>
      <c r="K1" s="3"/>
      <c r="L1" s="35"/>
      <c r="M1" s="36"/>
      <c r="N1" s="35"/>
    </row>
    <row r="2" spans="1:14" ht="14.25" customHeight="1" x14ac:dyDescent="0.25">
      <c r="A2" s="3"/>
      <c r="C2" s="3"/>
      <c r="D2" s="3"/>
      <c r="E2" s="3"/>
      <c r="F2" s="3"/>
      <c r="G2" s="3"/>
      <c r="H2" s="3"/>
      <c r="I2" s="3"/>
      <c r="J2" s="3"/>
      <c r="K2" s="37"/>
      <c r="L2" s="37"/>
      <c r="M2" s="37"/>
      <c r="N2" s="37"/>
    </row>
    <row r="3" spans="1:14" x14ac:dyDescent="0.2">
      <c r="A3" s="3"/>
      <c r="C3" s="3"/>
      <c r="D3" s="3"/>
      <c r="E3" s="3"/>
      <c r="F3" s="3"/>
      <c r="G3" s="3"/>
      <c r="H3" s="3"/>
      <c r="I3" s="3"/>
      <c r="J3" s="3"/>
      <c r="K3" s="38"/>
      <c r="L3" s="39"/>
      <c r="M3" s="39"/>
      <c r="N3" s="39"/>
    </row>
    <row r="4" spans="1:14" ht="39" customHeight="1" x14ac:dyDescent="0.2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0.25" customHeight="1" x14ac:dyDescent="0.25">
      <c r="A5" s="51" t="s">
        <v>25</v>
      </c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9.5" customHeight="1" x14ac:dyDescent="0.25">
      <c r="A6" s="51" t="s">
        <v>12</v>
      </c>
      <c r="B6" s="53"/>
      <c r="C6" s="53"/>
      <c r="D6" s="53"/>
      <c r="E6" s="53"/>
      <c r="F6" s="53"/>
      <c r="G6" s="53"/>
      <c r="H6" s="20"/>
      <c r="I6" s="20"/>
      <c r="J6" s="20"/>
      <c r="K6" s="20"/>
      <c r="L6" s="20"/>
      <c r="M6" s="20"/>
      <c r="N6" s="20"/>
    </row>
    <row r="7" spans="1:14" ht="39" customHeight="1" x14ac:dyDescent="0.25">
      <c r="A7" s="51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39" customHeight="1" x14ac:dyDescent="0.2">
      <c r="A8" s="44" t="s">
        <v>11</v>
      </c>
      <c r="B8" s="44" t="s">
        <v>10</v>
      </c>
      <c r="C8" s="44" t="s">
        <v>0</v>
      </c>
      <c r="D8" s="44" t="s">
        <v>1</v>
      </c>
      <c r="E8" s="50" t="s">
        <v>2</v>
      </c>
      <c r="F8" s="50"/>
      <c r="G8" s="50"/>
      <c r="H8" s="45" t="s">
        <v>17</v>
      </c>
      <c r="I8" s="45"/>
      <c r="J8" s="45"/>
      <c r="K8" s="43" t="s">
        <v>18</v>
      </c>
      <c r="L8" s="43"/>
      <c r="M8" s="43"/>
      <c r="N8" s="43"/>
    </row>
    <row r="9" spans="1:14" ht="159" customHeight="1" x14ac:dyDescent="0.2">
      <c r="A9" s="44"/>
      <c r="B9" s="46"/>
      <c r="C9" s="44"/>
      <c r="D9" s="44"/>
      <c r="E9" s="30" t="s">
        <v>22</v>
      </c>
      <c r="F9" s="30" t="s">
        <v>23</v>
      </c>
      <c r="G9" s="30" t="s">
        <v>26</v>
      </c>
      <c r="H9" s="18" t="s">
        <v>5</v>
      </c>
      <c r="I9" s="18" t="s">
        <v>3</v>
      </c>
      <c r="J9" s="17" t="s">
        <v>4</v>
      </c>
      <c r="K9" s="32" t="s">
        <v>19</v>
      </c>
      <c r="L9" s="15" t="s">
        <v>6</v>
      </c>
      <c r="M9" s="15" t="s">
        <v>7</v>
      </c>
      <c r="N9" s="31" t="s">
        <v>20</v>
      </c>
    </row>
    <row r="10" spans="1:14" s="1" customFormat="1" ht="15" customHeight="1" x14ac:dyDescent="0.25">
      <c r="A10" s="47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s="1" customFormat="1" ht="15" x14ac:dyDescent="0.25">
      <c r="A11" s="21" t="s">
        <v>13</v>
      </c>
      <c r="B11" s="22" t="s">
        <v>14</v>
      </c>
      <c r="C11" s="23" t="s">
        <v>15</v>
      </c>
      <c r="D11" s="24">
        <v>1116</v>
      </c>
      <c r="E11" s="19">
        <v>400</v>
      </c>
      <c r="F11" s="19">
        <v>345</v>
      </c>
      <c r="G11" s="19">
        <v>315</v>
      </c>
      <c r="H11" s="25">
        <f>AVERAGE(E11:G11)</f>
        <v>353.33333333333331</v>
      </c>
      <c r="I11" s="26">
        <f>SQRT(((SUM((POWER(E11-H11,2)),(POWER(F11-H11,2)),(POWER(G11-H11,2)))))/(COLUMNS(E11:G11)-1))</f>
        <v>43.108390521258542</v>
      </c>
      <c r="J11" s="27">
        <f t="shared" ref="J11" si="0">I11/H11*100</f>
        <v>12.200487883375059</v>
      </c>
      <c r="K11" s="28">
        <f t="shared" ref="K11" si="1">((D11/3)*(SUM(E11:G11)))</f>
        <v>394320</v>
      </c>
      <c r="L11" s="29">
        <f t="shared" ref="L11" si="2">K11/D11</f>
        <v>353.33333333333331</v>
      </c>
      <c r="M11" s="29">
        <f t="shared" ref="M11" si="3">ROUNDDOWN(L11,2)</f>
        <v>353.33</v>
      </c>
      <c r="N11" s="16">
        <f>M11*D11</f>
        <v>394316.27999999997</v>
      </c>
    </row>
    <row r="12" spans="1:14" s="1" customFormat="1" ht="15" x14ac:dyDescent="0.25">
      <c r="A12" s="14"/>
      <c r="B12" s="8"/>
      <c r="C12" s="9"/>
      <c r="D12" s="10"/>
      <c r="E12" s="11"/>
      <c r="F12" s="11"/>
      <c r="G12" s="11"/>
      <c r="H12" s="12"/>
      <c r="I12" s="13"/>
      <c r="J12" s="13"/>
      <c r="K12" s="41" t="s">
        <v>9</v>
      </c>
      <c r="L12" s="41"/>
      <c r="M12" s="42"/>
      <c r="N12" s="16">
        <f>SUM(N11:N11)</f>
        <v>394316.27999999997</v>
      </c>
    </row>
    <row r="13" spans="1:14" s="1" customFormat="1" x14ac:dyDescent="0.25">
      <c r="A13" s="34"/>
      <c r="B13" s="34"/>
      <c r="C13" s="34"/>
      <c r="D13" s="34"/>
      <c r="E13" s="34"/>
      <c r="F13" s="34"/>
      <c r="G13" s="34"/>
      <c r="H13" s="7">
        <f>N12</f>
        <v>394316.27999999997</v>
      </c>
      <c r="I13" s="5" t="s">
        <v>8</v>
      </c>
      <c r="J13" s="5"/>
      <c r="K13" s="5"/>
      <c r="L13" s="5"/>
      <c r="M13" s="5"/>
      <c r="N13" s="4"/>
    </row>
    <row r="14" spans="1:14" s="1" customForma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1" customFormat="1" x14ac:dyDescent="0.2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" customFormat="1" x14ac:dyDescent="0.2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 x14ac:dyDescent="0.2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x14ac:dyDescent="0.2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x14ac:dyDescent="0.2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x14ac:dyDescent="0.2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x14ac:dyDescent="0.2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x14ac:dyDescent="0.2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1" customFormat="1" x14ac:dyDescent="0.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1" customFormat="1" x14ac:dyDescent="0.2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s="1" customFormat="1" x14ac:dyDescent="0.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x14ac:dyDescent="0.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s="1" customFormat="1" x14ac:dyDescent="0.2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x14ac:dyDescent="0.2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1" customFormat="1" x14ac:dyDescent="0.2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1" customFormat="1" x14ac:dyDescent="0.2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1" customFormat="1" x14ac:dyDescent="0.2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1" customFormat="1" x14ac:dyDescent="0.2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1" customFormat="1" x14ac:dyDescent="0.2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1" customFormat="1" x14ac:dyDescent="0.2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 x14ac:dyDescent="0.2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1" customFormat="1" x14ac:dyDescent="0.2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1" customFormat="1" x14ac:dyDescent="0.2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1" customFormat="1" x14ac:dyDescent="0.2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1" customFormat="1" x14ac:dyDescent="0.2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1" customFormat="1" x14ac:dyDescent="0.2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s="1" customFormat="1" x14ac:dyDescent="0.2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1" customFormat="1" x14ac:dyDescent="0.2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1" customFormat="1" x14ac:dyDescent="0.2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1" customFormat="1" x14ac:dyDescent="0.2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" customFormat="1" x14ac:dyDescent="0.2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1" customFormat="1" x14ac:dyDescent="0.2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1" customFormat="1" x14ac:dyDescent="0.2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1" customFormat="1" x14ac:dyDescent="0.2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x14ac:dyDescent="0.2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x14ac:dyDescent="0.2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x14ac:dyDescent="0.2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x14ac:dyDescent="0.2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x14ac:dyDescent="0.2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x14ac:dyDescent="0.2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x14ac:dyDescent="0.2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x14ac:dyDescent="0.2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x14ac:dyDescent="0.2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x14ac:dyDescent="0.2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x14ac:dyDescent="0.2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x14ac:dyDescent="0.2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x14ac:dyDescent="0.2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x14ac:dyDescent="0.2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x14ac:dyDescent="0.2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x14ac:dyDescent="0.2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x14ac:dyDescent="0.2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x14ac:dyDescent="0.2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x14ac:dyDescent="0.2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x14ac:dyDescent="0.2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x14ac:dyDescent="0.2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x14ac:dyDescent="0.2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x14ac:dyDescent="0.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1" customFormat="1" x14ac:dyDescent="0.2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1" customFormat="1" x14ac:dyDescent="0.2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6" customFormat="1" ht="26.25" customHeight="1" x14ac:dyDescent="0.2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" customFormat="1" ht="85.15" customHeight="1" x14ac:dyDescent="0.2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18">
    <mergeCell ref="A6:G6"/>
    <mergeCell ref="A7:N7"/>
    <mergeCell ref="A14:N14"/>
    <mergeCell ref="A13:G13"/>
    <mergeCell ref="L1:N1"/>
    <mergeCell ref="K2:N2"/>
    <mergeCell ref="K3:N3"/>
    <mergeCell ref="A4:N4"/>
    <mergeCell ref="K12:M12"/>
    <mergeCell ref="K8:N8"/>
    <mergeCell ref="A8:A9"/>
    <mergeCell ref="H8:J8"/>
    <mergeCell ref="B8:B9"/>
    <mergeCell ref="C8:C9"/>
    <mergeCell ref="A10:N10"/>
    <mergeCell ref="D8:D9"/>
    <mergeCell ref="E8:G8"/>
    <mergeCell ref="A5:N5"/>
  </mergeCells>
  <phoneticPr fontId="7" type="noConversion"/>
  <pageMargins left="0.31496062992125984" right="0.31496062992125984" top="0.78740157480314965" bottom="0.7480314960629921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User</cp:lastModifiedBy>
  <cp:lastPrinted>2021-12-13T05:42:23Z</cp:lastPrinted>
  <dcterms:created xsi:type="dcterms:W3CDTF">2014-01-15T18:15:09Z</dcterms:created>
  <dcterms:modified xsi:type="dcterms:W3CDTF">2023-01-12T10:09:42Z</dcterms:modified>
</cp:coreProperties>
</file>