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8145"/>
  </bookViews>
  <sheets>
    <sheet name="НМЦК" sheetId="7" r:id="rId1"/>
    <sheet name="Лист1" sheetId="8" r:id="rId2"/>
  </sheets>
  <definedNames>
    <definedName name="_xlnm.Print_Area" localSheetId="0">НМЦК!$A$1:$N$23</definedName>
  </definedName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7" l="1"/>
  <c r="J7" i="7"/>
  <c r="K7" i="7"/>
  <c r="L7" i="7"/>
  <c r="L8" i="7"/>
</calcChain>
</file>

<file path=xl/sharedStrings.xml><?xml version="1.0" encoding="utf-8"?>
<sst xmlns="http://schemas.openxmlformats.org/spreadsheetml/2006/main" count="31" uniqueCount="31">
  <si>
    <t>Количество источников ценовой информации</t>
  </si>
  <si>
    <t>Цены поставщиков (исполнителей, подрядчиков) за единицу товара (работы, услуги), руб.</t>
  </si>
  <si>
    <t>Источник финансирования</t>
  </si>
  <si>
    <t>Среднее квадратическое отклонение</t>
  </si>
  <si>
    <t>Средняя арифметическая цена за ед&lt;ц&gt;</t>
  </si>
  <si>
    <t>Коэффициент вариации цен V (%)</t>
  </si>
  <si>
    <t>ИТОГО</t>
  </si>
  <si>
    <t xml:space="preserve">Основные характеристики объекта закупки </t>
  </si>
  <si>
    <t>В соответствии с описанием объекта закупки (техническим заданием)</t>
  </si>
  <si>
    <t>Способ определения исполнителя</t>
  </si>
  <si>
    <t>Наименование товара/работы/услуги</t>
  </si>
  <si>
    <t>Количество</t>
  </si>
  <si>
    <t>Единица измерения</t>
  </si>
  <si>
    <t>Внебюджетные средства</t>
  </si>
  <si>
    <t xml:space="preserve">Расчет и обоснование начальной (максимальной) цены договора
</t>
  </si>
  <si>
    <t>Предмет договора</t>
  </si>
  <si>
    <t>Используемый метод определения НМЦД с обоснованием:</t>
  </si>
  <si>
    <t>Расчет НМЦД</t>
  </si>
  <si>
    <t>Однородность совокупности значений выявленных цен, используемых в расчете НМЦД</t>
  </si>
  <si>
    <t>НМЦД, определяемая методом сопоставимых рыночных цен (анализа рынка)</t>
  </si>
  <si>
    <r>
      <rPr>
        <b/>
        <sz val="14"/>
        <color indexed="8"/>
        <rFont val="Times New Roman"/>
        <family val="1"/>
        <charset val="204"/>
      </rPr>
      <t>Расчет НМЦД по формуле</t>
    </r>
    <r>
      <rPr>
        <sz val="14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</si>
  <si>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Дата подготовки обоснования НМЦД</t>
  </si>
  <si>
    <t>Расчет НМЦД выполнен в соответствии с требованиями части 2 статьи 2 Федеральный закон от 18.07.2011 № 223-ФЗ "О закупках товаров, работ, услуг отдельными видами юридических лиц". Заказчиком использован метод сопоставимых рыночных цен (анализа рынка) с применением ценовой информации поставщиков.</t>
  </si>
  <si>
    <t>Организация 1</t>
  </si>
  <si>
    <t>Организация 2</t>
  </si>
  <si>
    <t>Организация 3</t>
  </si>
  <si>
    <t>Запрос котировок в электронной форме</t>
  </si>
  <si>
    <t xml:space="preserve"> Поставка  продуктов питания (мясо птицы)  для нужд Краевого государственного бюджетного учреждения социального обслуживания "Пансионат "Ветеран" </t>
  </si>
  <si>
    <t>кг</t>
  </si>
  <si>
    <t>Филе куриное замороженное</t>
  </si>
  <si>
    <t xml:space="preserve">На основании предоставленной ценовой информации, НМЦД  не может превышать сумму в размере 428 524,10 руб. Цена договора включает в себя все расходы, связанные с оказанием Услуг в соответствии с условиями Договора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</si>
</sst>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1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rgb="FF000000"/>
      <name val="Times New Roman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 style="thin">
        <color rgb="FF000001"/>
      </right>
      <top/>
      <bottom/>
      <diagonal/>
    </border>
    <border>
      <left style="thin">
        <color rgb="FF000001"/>
      </left>
      <right/>
      <top style="thin">
        <color rgb="FF00000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1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 indent="1"/>
    </xf>
    <xf numFmtId="164" fontId="1" fillId="2" borderId="0" xfId="0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4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2" fontId="1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 indent="1"/>
    </xf>
    <xf numFmtId="0" fontId="1" fillId="0" borderId="22" xfId="0" applyFont="1" applyFill="1" applyBorder="1" applyAlignment="1">
      <alignment horizontal="left" vertical="center" wrapText="1" indent="1"/>
    </xf>
    <xf numFmtId="0" fontId="1" fillId="0" borderId="23" xfId="0" applyFont="1" applyFill="1" applyBorder="1" applyAlignment="1">
      <alignment horizontal="left" vertical="center" wrapText="1" indent="1"/>
    </xf>
    <xf numFmtId="0" fontId="1" fillId="0" borderId="14" xfId="0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left" vertical="center" wrapText="1" indent="1"/>
    </xf>
    <xf numFmtId="0" fontId="1" fillId="0" borderId="15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438151</xdr:colOff>
      <xdr:row>5</xdr:row>
      <xdr:rowOff>1819276</xdr:rowOff>
    </xdr:from>
    <xdr:to>
      <xdr:col>9</xdr:col>
      <xdr:colOff>1266372</xdr:colOff>
      <xdr:row>5</xdr:row>
      <xdr:rowOff>2447926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7901" y="5381626"/>
          <a:ext cx="82822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352425</xdr:colOff>
      <xdr:row>5</xdr:row>
      <xdr:rowOff>1695450</xdr:rowOff>
    </xdr:from>
    <xdr:to>
      <xdr:col>10</xdr:col>
      <xdr:colOff>1285875</xdr:colOff>
      <xdr:row>5</xdr:row>
      <xdr:rowOff>2047875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50958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714375</xdr:colOff>
      <xdr:row>5</xdr:row>
      <xdr:rowOff>2009775</xdr:rowOff>
    </xdr:from>
    <xdr:to>
      <xdr:col>11</xdr:col>
      <xdr:colOff>2200275</xdr:colOff>
      <xdr:row>5</xdr:row>
      <xdr:rowOff>2371725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410200"/>
          <a:ext cx="1485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752475</xdr:colOff>
      <xdr:row>5</xdr:row>
      <xdr:rowOff>1819275</xdr:rowOff>
    </xdr:from>
    <xdr:to>
      <xdr:col>11</xdr:col>
      <xdr:colOff>942975</xdr:colOff>
      <xdr:row>5</xdr:row>
      <xdr:rowOff>2076450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50" y="52197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BreakPreview" topLeftCell="A13" zoomScale="85" zoomScaleNormal="85" zoomScaleSheetLayoutView="85" workbookViewId="0">
      <selection activeCell="B14" sqref="B14:L14"/>
    </sheetView>
  </sheetViews>
  <sheetFormatPr defaultRowHeight="15"/>
  <cols>
    <col min="1" max="1" width="37.7109375" customWidth="1"/>
    <col min="2" max="2" width="19.42578125" customWidth="1"/>
    <col min="3" max="3" width="16.5703125" customWidth="1"/>
    <col min="4" max="4" width="43.85546875" customWidth="1"/>
    <col min="5" max="5" width="16.28515625" customWidth="1"/>
    <col min="6" max="6" width="18.5703125" customWidth="1"/>
    <col min="7" max="7" width="23" customWidth="1"/>
    <col min="8" max="8" width="22.5703125" customWidth="1"/>
    <col min="9" max="9" width="20" customWidth="1"/>
    <col min="10" max="10" width="30.28515625" bestFit="1" customWidth="1"/>
    <col min="11" max="11" width="24" customWidth="1"/>
    <col min="12" max="12" width="41" customWidth="1"/>
    <col min="13" max="13" width="9.140625" hidden="1" customWidth="1"/>
    <col min="14" max="14" width="14.140625" hidden="1" customWidth="1"/>
    <col min="15" max="15" width="17" customWidth="1"/>
    <col min="16" max="16" width="16.42578125" bestFit="1" customWidth="1"/>
    <col min="17" max="17" width="18" customWidth="1"/>
    <col min="18" max="18" width="27.85546875" customWidth="1"/>
  </cols>
  <sheetData>
    <row r="1" spans="1:18" ht="42.75" customHeight="1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ht="45.75" customHeight="1">
      <c r="A2" s="19" t="s">
        <v>15</v>
      </c>
      <c r="B2" s="32" t="s">
        <v>27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8" ht="42" customHeight="1">
      <c r="A3" s="20" t="s">
        <v>7</v>
      </c>
      <c r="B3" s="35" t="s">
        <v>8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8" ht="78" customHeight="1">
      <c r="A4" s="21" t="s">
        <v>16</v>
      </c>
      <c r="B4" s="36" t="s">
        <v>22</v>
      </c>
      <c r="C4" s="36"/>
      <c r="D4" s="36"/>
      <c r="E4" s="36"/>
      <c r="F4" s="35"/>
      <c r="G4" s="35"/>
      <c r="H4" s="35"/>
      <c r="I4" s="35"/>
      <c r="J4" s="35"/>
      <c r="K4" s="35"/>
      <c r="L4" s="35"/>
    </row>
    <row r="5" spans="1:18" ht="72" customHeight="1">
      <c r="A5" s="37" t="s">
        <v>17</v>
      </c>
      <c r="B5" s="39" t="s">
        <v>11</v>
      </c>
      <c r="C5" s="39" t="s">
        <v>12</v>
      </c>
      <c r="D5" s="39" t="s">
        <v>10</v>
      </c>
      <c r="E5" s="39" t="s">
        <v>0</v>
      </c>
      <c r="F5" s="40" t="s">
        <v>1</v>
      </c>
      <c r="G5" s="40"/>
      <c r="H5" s="41"/>
      <c r="I5" s="42" t="s">
        <v>18</v>
      </c>
      <c r="J5" s="43"/>
      <c r="K5" s="44"/>
      <c r="L5" s="15" t="s">
        <v>19</v>
      </c>
    </row>
    <row r="6" spans="1:18" ht="222" customHeight="1">
      <c r="A6" s="37"/>
      <c r="B6" s="39"/>
      <c r="C6" s="39"/>
      <c r="D6" s="39"/>
      <c r="E6" s="39"/>
      <c r="F6" s="26" t="s">
        <v>23</v>
      </c>
      <c r="G6" s="26" t="s">
        <v>24</v>
      </c>
      <c r="H6" s="26" t="s">
        <v>25</v>
      </c>
      <c r="I6" s="17" t="s">
        <v>4</v>
      </c>
      <c r="J6" s="1" t="s">
        <v>3</v>
      </c>
      <c r="K6" s="15" t="s">
        <v>5</v>
      </c>
      <c r="L6" s="11" t="s">
        <v>20</v>
      </c>
    </row>
    <row r="7" spans="1:18" s="8" customFormat="1" ht="18.75">
      <c r="A7" s="37"/>
      <c r="B7" s="25">
        <v>1430</v>
      </c>
      <c r="C7" s="28" t="s">
        <v>28</v>
      </c>
      <c r="D7" s="30" t="s">
        <v>29</v>
      </c>
      <c r="E7" s="24">
        <v>3</v>
      </c>
      <c r="F7" s="9">
        <v>300</v>
      </c>
      <c r="G7" s="27">
        <v>300</v>
      </c>
      <c r="H7" s="27">
        <v>299</v>
      </c>
      <c r="I7" s="9">
        <f t="shared" ref="I7" si="0">ROUND(AVERAGE(F7:H7),2)</f>
        <v>299.67</v>
      </c>
      <c r="J7" s="9">
        <f t="shared" ref="J7" si="1">SQRT(((SUM((POWER(F7-I7,2)),(POWER(G7-I7,2)),(POWER(H7-I7,2)))))/(E7-1))</f>
        <v>0.57736470276593821</v>
      </c>
      <c r="K7" s="18">
        <f t="shared" ref="K7" si="2">J7/I7</f>
        <v>1.9266683443986325E-3</v>
      </c>
      <c r="L7" s="9">
        <f>ROUND(I7*B7,2)</f>
        <v>428528.1</v>
      </c>
    </row>
    <row r="8" spans="1:18" ht="24.75" customHeight="1">
      <c r="A8" s="37"/>
      <c r="B8" s="45" t="s">
        <v>6</v>
      </c>
      <c r="C8" s="46"/>
      <c r="D8" s="47"/>
      <c r="E8" s="48"/>
      <c r="F8" s="49"/>
      <c r="G8" s="49"/>
      <c r="H8" s="49"/>
      <c r="I8" s="50"/>
      <c r="J8" s="50"/>
      <c r="K8" s="51"/>
      <c r="L8" s="9">
        <f>SUM(L7:L7)</f>
        <v>428528.1</v>
      </c>
      <c r="N8" s="10"/>
      <c r="O8" s="12"/>
      <c r="P8" s="12"/>
      <c r="Q8" s="12"/>
      <c r="R8" s="12"/>
    </row>
    <row r="9" spans="1:18" ht="54" customHeight="1">
      <c r="A9" s="38"/>
      <c r="B9" s="52" t="s">
        <v>30</v>
      </c>
      <c r="C9" s="52"/>
      <c r="D9" s="52"/>
      <c r="E9" s="52"/>
      <c r="F9" s="52"/>
      <c r="G9" s="52"/>
      <c r="H9" s="52"/>
      <c r="I9" s="52"/>
      <c r="J9" s="52"/>
      <c r="K9" s="52"/>
      <c r="L9" s="52"/>
      <c r="O9" s="12"/>
      <c r="P9" s="12"/>
    </row>
    <row r="10" spans="1:18" ht="14.45" customHeight="1">
      <c r="A10" s="53" t="s">
        <v>2</v>
      </c>
      <c r="B10" s="55" t="s">
        <v>13</v>
      </c>
      <c r="C10" s="56"/>
      <c r="D10" s="56"/>
      <c r="E10" s="56"/>
      <c r="F10" s="56"/>
      <c r="G10" s="56"/>
      <c r="H10" s="56"/>
      <c r="I10" s="56"/>
      <c r="J10" s="56"/>
      <c r="K10" s="56"/>
      <c r="L10" s="57"/>
      <c r="O10" s="12"/>
      <c r="P10" s="12"/>
    </row>
    <row r="11" spans="1:18" ht="8.4499999999999993" customHeight="1">
      <c r="A11" s="54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60"/>
    </row>
    <row r="12" spans="1:18" ht="18.600000000000001" customHeight="1">
      <c r="A12" s="61" t="s">
        <v>9</v>
      </c>
      <c r="B12" s="62" t="s">
        <v>26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8" ht="22.5" customHeight="1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8" ht="36.75" customHeight="1">
      <c r="A14" s="29" t="s">
        <v>21</v>
      </c>
      <c r="B14" s="63">
        <v>45019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8" ht="36.75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8" ht="15" hidden="1" customHeight="1">
      <c r="A16" s="13"/>
      <c r="B16" s="2"/>
      <c r="C16" s="2"/>
      <c r="D16" s="2"/>
      <c r="E16" s="2"/>
    </row>
    <row r="17" spans="1:8" ht="15" customHeight="1">
      <c r="A17" s="16"/>
      <c r="B17" s="3"/>
      <c r="C17" s="3"/>
      <c r="D17" s="4"/>
      <c r="E17" s="4"/>
    </row>
    <row r="18" spans="1:8" ht="15" customHeight="1">
      <c r="A18" s="14"/>
      <c r="B18" s="2"/>
      <c r="C18" s="2"/>
      <c r="D18" s="2"/>
      <c r="E18" s="2"/>
    </row>
    <row r="19" spans="1:8" ht="15" customHeight="1">
      <c r="A19" s="5"/>
      <c r="B19" s="2"/>
      <c r="C19" s="2"/>
      <c r="D19" s="2"/>
      <c r="E19" s="2"/>
    </row>
    <row r="20" spans="1:8" ht="24" customHeight="1">
      <c r="B20" s="4"/>
      <c r="C20" s="4"/>
      <c r="D20" s="3"/>
      <c r="E20" s="6"/>
      <c r="F20" s="7"/>
      <c r="G20" s="7"/>
      <c r="H20" s="7"/>
    </row>
    <row r="21" spans="1:8">
      <c r="B21" s="2"/>
      <c r="C21" s="2"/>
      <c r="D21" s="2"/>
      <c r="E21" s="2"/>
    </row>
  </sheetData>
  <mergeCells count="19">
    <mergeCell ref="A10:A11"/>
    <mergeCell ref="B10:L11"/>
    <mergeCell ref="A12:A13"/>
    <mergeCell ref="B12:L13"/>
    <mergeCell ref="B14:L14"/>
    <mergeCell ref="A1:L1"/>
    <mergeCell ref="B2:L2"/>
    <mergeCell ref="B3:L3"/>
    <mergeCell ref="B4:L4"/>
    <mergeCell ref="A5:A9"/>
    <mergeCell ref="D5:D6"/>
    <mergeCell ref="E5:E6"/>
    <mergeCell ref="F5:H5"/>
    <mergeCell ref="I5:K5"/>
    <mergeCell ref="B5:B6"/>
    <mergeCell ref="C5:C6"/>
    <mergeCell ref="B8:D8"/>
    <mergeCell ref="E8:K8"/>
    <mergeCell ref="B9:L9"/>
  </mergeCells>
  <pageMargins left="0.62992125984251968" right="0.23622047244094491" top="0.74803149606299213" bottom="0.74803149606299213" header="0.31496062992125984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5:K16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</vt:lpstr>
      <vt:lpstr>Лист1</vt:lpstr>
      <vt:lpstr>НМЦК!Область_печати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2023-03-25T03:00:21Z</dcterms:modified>
</cp:coreProperties>
</file>