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1\Desktop\ИБГ бокс изм.2\"/>
    </mc:Choice>
  </mc:AlternateContent>
  <xr:revisionPtr revIDLastSave="0" documentId="13_ncr:1_{F1999FB9-CDC1-4609-B419-0F20444E3DC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Заявка" sheetId="1" r:id="rId1"/>
    <sheet name="НМЦК" sheetId="2" r:id="rId2"/>
  </sheets>
  <definedNames>
    <definedName name="_xlnm.Print_Area" localSheetId="0">Заявка!$A$1:$C$49</definedName>
    <definedName name="_xlnm.Print_Area" localSheetId="1">НМЦК!$A$1:$L$11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C8" i="2" s="1"/>
  <c r="I7" i="2"/>
  <c r="H7" i="2"/>
  <c r="J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Выбрать требуемый тип закупки:</t>
        </r>
        <r>
          <rPr>
            <sz val="9"/>
            <color indexed="81"/>
            <rFont val="Tahoma"/>
            <family val="2"/>
            <charset val="204"/>
          </rPr>
          <t xml:space="preserve">
Поставка __________(наименование товара)_______  
Оказание услуг по ______(наименование услуги)____ 
Выполнение работ по____ (наименование работ)____</t>
        </r>
      </text>
    </comment>
  </commentList>
</comments>
</file>

<file path=xl/sharedStrings.xml><?xml version="1.0" encoding="utf-8"?>
<sst xmlns="http://schemas.openxmlformats.org/spreadsheetml/2006/main" count="99" uniqueCount="95">
  <si>
    <t>№ п/п</t>
  </si>
  <si>
    <t>Критерии закупки</t>
  </si>
  <si>
    <t>Параметры объекта закупки</t>
  </si>
  <si>
    <t>ПРЕДМЕТ И НОРМАТИВНО – ПРАВОВОЕ ОБОСНОВАНИЕ ЗАКУПКИ</t>
  </si>
  <si>
    <t>ОКПД2</t>
  </si>
  <si>
    <t>ОКВЭД2</t>
  </si>
  <si>
    <t>Предпочтительный порядок закупки (закупка у единственного поставщики, запрос котировок, конкурс, аукцион в электронной форме)</t>
  </si>
  <si>
    <t>Требования к содержанию поставки товара (оказания услуг, выполнения работ), вид комплектации, упаковки (единицы, количество единиц, упаковка, количество упаковок, вес)</t>
  </si>
  <si>
    <t>ПЛАНИРОВАНИЕ, ИСТОЧНИК ФИНАНСИРОВАНИЯ ЗАКУПКИ</t>
  </si>
  <si>
    <t>Период закупки (срока действия договора, контракта), включая исполнение обязательств Сторон</t>
  </si>
  <si>
    <t xml:space="preserve">Классификация по КБК </t>
  </si>
  <si>
    <t>(КОСГУ / КВР)</t>
  </si>
  <si>
    <t>Необходимость изменения Плана-графика закупок, да / нет</t>
  </si>
  <si>
    <t>УСЛОВИЯ ОБЕСПЕЧЕНИЯ (ИСПОЛНЕНИЯ) ДОГОВОРА (КОНТРАКТА) ПОСТАВКИ, ОКАЗАНИЯ УСЛУГ</t>
  </si>
  <si>
    <t>Место поставки товара (оказания услуг, выполнения работ), адрес поставки, контакты лица ответственного за приемку</t>
  </si>
  <si>
    <t>Требования к гарантийному сроку службы, эксплуатации на период пользования, эксплуатации, период гарантийного обслуживания</t>
  </si>
  <si>
    <t>СОГЛАСОВАНО</t>
  </si>
  <si>
    <t>Начальник отдела закупок</t>
  </si>
  <si>
    <t>Начальник ОФЭД</t>
  </si>
  <si>
    <t>Л.К. Ахунзянова _____________ _____________ ______</t>
  </si>
  <si>
    <t>246.07</t>
  </si>
  <si>
    <t xml:space="preserve">Дата подачи заявки-обоснования в отдел закупок: </t>
  </si>
  <si>
    <t>ФИО Контактный телефон, e-mail Дата Подпись</t>
  </si>
  <si>
    <t>У.Ф. Ибрагимов +79174101275 ural.ibragimov@gmail.com_____________</t>
  </si>
  <si>
    <t>Наименование подразделения (инициатор заявки):</t>
  </si>
  <si>
    <t>Реестр Контрактной службы УФИЦ РАН</t>
  </si>
  <si>
    <t>определяются Техническим заданием                                             (приложение №1 к настоящей заявке-обоснованию)</t>
  </si>
  <si>
    <t>Р.А. Зайнуллина  ____________ _____________ _________</t>
  </si>
  <si>
    <t xml:space="preserve">Источники финансирования: ФБ / ВБ </t>
  </si>
  <si>
    <t>Порядок оплаты: аванс / по факту поставки</t>
  </si>
  <si>
    <t>Необходимость изменения Плана закупок: да / нет</t>
  </si>
  <si>
    <t>Объект закупки товара, работы, услуги (наименование предмета договора)</t>
  </si>
  <si>
    <t>Функциональная необходимость: обоснование потребности в закупке, требования законодательства, указание на соглашение о выделении цел. субсидий, № гранта</t>
  </si>
  <si>
    <t>Методы расчета НМЦК (анализ рынка, тарифный метод, нормативный метод, проектно-сметный метод, затратный метод)</t>
  </si>
  <si>
    <t>НМЦК (начальная максимальная цена контракта), стоимость закупки (в рублях РФ, включая расчет курса валюты, с учетом всех затрат, госпошлин, налогов, обязательных платежей)</t>
  </si>
  <si>
    <t>Требования к качеству поставки товара (оказания услуг, выполнения работ), новый, совместимый, бывший в употреблении, гарантийные сроки</t>
  </si>
  <si>
    <t>Требования к поставщику, исполнителю, подрядчику (наличие лицензии, членство в СРО и т.п.)</t>
  </si>
  <si>
    <t>Срок поставки товара, выполнения работ, оказания услуг</t>
  </si>
  <si>
    <t>Начальник УД/ Руководитель КС</t>
  </si>
  <si>
    <t>Экономист КС</t>
  </si>
  <si>
    <t xml:space="preserve">Заявка-обоснование на закупку № </t>
  </si>
  <si>
    <t xml:space="preserve">Курирующий заместитель Председателя </t>
  </si>
  <si>
    <t>___________    ____________ ______________ _________</t>
  </si>
  <si>
    <t>Л.Р.Фаткуллина   ____________ _____________ _________</t>
  </si>
  <si>
    <t>Преимущества и ограничения СМП (44-ФЗ)</t>
  </si>
  <si>
    <t>Преимущества и ограничения (223-ФЗ-ТРП (% ), МСП(тип))</t>
  </si>
  <si>
    <t>анализ рынка</t>
  </si>
  <si>
    <t>гарантия 12 месяцев</t>
  </si>
  <si>
    <t xml:space="preserve"> РБ, г. Уфа, пр. Октября, 71 литер 1Е</t>
  </si>
  <si>
    <t>Количество товара , работы, услуги (ед. измерения)</t>
  </si>
  <si>
    <t>по факту поставки</t>
  </si>
  <si>
    <t>Федеральное государственное бюджетное научное учреждение Уфимский федеральный исследовательский центр Российской академии наук (УФИЦ РАН)
Место нахождения: 450054, Республика Башкортостан, Г.О. г. Уфа, Пр-кт Октября, д. 71  Тел.: (347) 235-60-22, бух. (347) 235-60-00   
ОГРН 1030204207582  ГРН 2110280672577                                                                                             ИНН 0274064870  КПП 027601001
ОКАТО 80401384000
ОКТМО 80701000001  ОКПО 02699984 ОКВЭД 72.19, 85.23, 84.11.6   ОКФС 12                                         
УФК по Республике Башкортостан (УФИЦ РАН л/с 20016Ц43510)
Номер счета получателя (номер казначеского счета) 03214643000000010100                                                                           Отделение - НБ Республика Башкортостан  Банка России//УФК по Республике Башкортостан г. Уфа.                                                                                                                                                           Единый казначейский счет: 40102810045370000067
БИК 018073401  ТОФК 0100
Адрес эл. почты: presidium@ufaras.ru</t>
  </si>
  <si>
    <t>Институт биохимии и генетики – обособленное
структурное подразделение Федерального
 государственного бюджетного научного 
учреждения Уфимского федерального 
исследовательского центра Российской
 академии наук 
(ИБГ УФИЦ РАН)
Место нахождения: 450054,
 Республика Башкортостан, 
г. Уфа, Проспект Октября, 71
ИНН 0274064870 КПП 027645003
 ОКПО 24529656 ОГРН 1030204207582 ОКАТО 80401384000
Банковские реквизиты: УФК по Республике Башкортостан 
(ИБГ УФИЦ РАН, л/сч.20016Н57200) 
Номер счета получателя (Казначейский счет) 03214643000000010100
ОТДЕЛЕНИЕ –НБ РЕСПУБЛИКА БАШКОРТОСТАН БАНКА РОССИИ//УФК по Республике Башкортостан г. Уфа 
Единый казначейский счет: 40102810045370000067
БИК 018073401
Тел: 8 (347) 235-60-88
Эл.почта: dna@anrb.ru</t>
  </si>
  <si>
    <t xml:space="preserve"> ____________________ Э.К.Хуснутдинова</t>
  </si>
  <si>
    <t>А.А. Рамазанова  __________ ____________ ________</t>
  </si>
  <si>
    <r>
      <t xml:space="preserve">Реквизиты </t>
    </r>
    <r>
      <rPr>
        <b/>
        <sz val="11"/>
        <color theme="1"/>
        <rFont val="Times New Roman"/>
        <family val="1"/>
        <charset val="204"/>
      </rPr>
      <t>Заказчика</t>
    </r>
    <r>
      <rPr>
        <sz val="11"/>
        <color theme="1"/>
        <rFont val="Times New Roman"/>
        <family val="1"/>
        <charset val="204"/>
      </rPr>
      <t xml:space="preserve"> (Плательщика, Получателя товара, работы, услуги), включая лицевые счета в УФК</t>
    </r>
  </si>
  <si>
    <r>
      <t xml:space="preserve">Реквизиты </t>
    </r>
    <r>
      <rPr>
        <b/>
        <sz val="11"/>
        <color theme="1"/>
        <rFont val="Times New Roman"/>
        <family val="1"/>
        <charset val="204"/>
      </rPr>
      <t>Плательщика</t>
    </r>
    <r>
      <rPr>
        <sz val="11"/>
        <color theme="1"/>
        <rFont val="Times New Roman"/>
        <family val="1"/>
        <charset val="204"/>
      </rPr>
      <t xml:space="preserve"> (Плательщика, Получателя товара, работы, услуги), включая лицевые счета в УФК</t>
    </r>
  </si>
  <si>
    <r>
      <t xml:space="preserve">Реквизиты </t>
    </r>
    <r>
      <rPr>
        <b/>
        <sz val="11"/>
        <color theme="1"/>
        <rFont val="Times New Roman"/>
        <family val="1"/>
        <charset val="204"/>
      </rPr>
      <t>Грузополучателя</t>
    </r>
    <r>
      <rPr>
        <sz val="11"/>
        <color theme="1"/>
        <rFont val="Times New Roman"/>
        <family val="1"/>
        <charset val="204"/>
      </rPr>
      <t xml:space="preserve">  (Плательщика, Получателя товара, работы, услуги), включая лицевые счета в УФК</t>
    </r>
  </si>
  <si>
    <r>
      <rPr>
        <sz val="11"/>
        <rFont val="Times New Roman"/>
        <family val="1"/>
        <charset val="204"/>
      </rPr>
      <t>Директор ИБГ УФИЦ РАН</t>
    </r>
    <r>
      <rPr>
        <sz val="11"/>
        <color indexed="55"/>
        <rFont val="Times New Roman"/>
        <family val="1"/>
        <charset val="204"/>
      </rPr>
      <t xml:space="preserve"> </t>
    </r>
  </si>
  <si>
    <t>да</t>
  </si>
  <si>
    <t>нет</t>
  </si>
  <si>
    <t>Обоснование начальной (максимальной) цены контракта</t>
  </si>
  <si>
    <t>Используемый метод определения НМЦК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</si>
  <si>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</si>
  <si>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</si>
  <si>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</si>
  <si>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</si>
  <si>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</si>
  <si>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</si>
  <si>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</si>
  <si>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Среднее квадратичное отклонение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</si>
  <si>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</si>
  <si>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шт.</t>
  </si>
  <si>
    <t>ИТОГО</t>
  </si>
  <si>
    <t>310/244</t>
  </si>
  <si>
    <t>Для выполнения Грантов РНФ</t>
  </si>
  <si>
    <t>Электронный запрос котировок</t>
  </si>
  <si>
    <t>ВБ</t>
  </si>
  <si>
    <t>IV квартал 2023г.</t>
  </si>
  <si>
    <t xml:space="preserve">                                                                                                                                Заявку-обоснование составил  главный  научный                           сотрудник ИБГ УФИЦ РАН                                         тел. 235-60-88                                                                                                                                                                </t>
  </si>
  <si>
    <t xml:space="preserve"> ____________________ А.С. Карунас</t>
  </si>
  <si>
    <t xml:space="preserve">Средняя арифметическая цена за единицу     &lt;ц&gt; </t>
  </si>
  <si>
    <t>коэффициент вариации цен V (%)                    (не должен превышать 33%)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</si>
  <si>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"21" сентября 2023 года.</t>
  </si>
  <si>
    <t>Расчет выполнил специалист по закупкам ИБГ УФИЦ РАН                                                             Л.П. Микулик</t>
  </si>
  <si>
    <t>0%, не МСП</t>
  </si>
  <si>
    <t>28.99.39.190</t>
  </si>
  <si>
    <t>28.99</t>
  </si>
  <si>
    <t>КП №РИк03535 от 01.09.23</t>
  </si>
  <si>
    <t>КП №060426/311 от 01.09.2023</t>
  </si>
  <si>
    <t>КП№Био18574 от 01.09.2023</t>
  </si>
  <si>
    <t>1 671 642,67 руб.</t>
  </si>
  <si>
    <t>Бокс (шкаф) микробиологической безопасности БМБ-II-"Ламинар-С,1,2 NEOTERIC, II класс, тип А2 или эквивалент</t>
  </si>
  <si>
    <t>до 11 декабря 2023г.</t>
  </si>
  <si>
    <t xml:space="preserve">Приложение № 3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</si>
</sst>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BFBFBF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3" fillId="0" borderId="11" xfId="0" applyFont="1" applyBorder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9" fontId="3" fillId="0" borderId="4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2" fontId="11" fillId="0" borderId="0" xfId="0" applyNumberFormat="1" applyFont="1" applyAlignment="1">
      <alignment horizontal="left"/>
    </xf>
    <xf numFmtId="0" fontId="13" fillId="0" borderId="0" xfId="0" applyFont="1"/>
    <xf numFmtId="49" fontId="9" fillId="0" borderId="0" xfId="0" applyNumberFormat="1" applyFont="1" applyAlignment="1">
      <alignment horizontal="left"/>
    </xf>
    <xf numFmtId="0" fontId="16" fillId="0" borderId="10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center" textRotation="90" wrapText="1"/>
    </xf>
    <xf numFmtId="0" fontId="17" fillId="0" borderId="10" xfId="0" applyFont="1" applyBorder="1" applyAlignment="1" applyProtection="1">
      <alignment horizontal="center" vertical="center" textRotation="90" wrapText="1"/>
      <protection locked="0"/>
    </xf>
    <xf numFmtId="0" fontId="17" fillId="0" borderId="19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0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0" xfId="0" applyFont="1"/>
    <xf numFmtId="14" fontId="22" fillId="0" borderId="0" xfId="0" applyNumberFormat="1" applyFont="1"/>
    <xf numFmtId="0" fontId="22" fillId="0" borderId="0" xfId="0" applyFont="1"/>
    <xf numFmtId="0" fontId="20" fillId="0" borderId="0" xfId="0" applyFont="1"/>
    <xf numFmtId="0" fontId="21" fillId="0" borderId="0" xfId="0" applyFont="1" applyAlignment="1" applyProtection="1">
      <alignment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2" fontId="20" fillId="0" borderId="0" xfId="0" applyNumberFormat="1" applyFont="1" applyAlignment="1">
      <alignment horizontal="right" vertical="center"/>
    </xf>
    <xf numFmtId="4" fontId="13" fillId="0" borderId="10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12" fillId="0" borderId="0" xfId="0" applyNumberFormat="1" applyFont="1" applyAlignment="1">
      <alignment horizontal="right" vertical="top" wrapText="1"/>
    </xf>
    <xf numFmtId="49" fontId="14" fillId="0" borderId="17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top" wrapText="1"/>
    </xf>
    <xf numFmtId="2" fontId="16" fillId="0" borderId="20" xfId="0" applyNumberFormat="1" applyFont="1" applyBorder="1" applyAlignment="1">
      <alignment horizontal="center" vertical="top" wrapText="1"/>
    </xf>
    <xf numFmtId="2" fontId="16" fillId="0" borderId="21" xfId="0" applyNumberFormat="1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16" fillId="0" borderId="19" xfId="0" applyNumberFormat="1" applyFont="1" applyBorder="1" applyAlignment="1">
      <alignment horizontal="right" vertical="center" wrapText="1"/>
    </xf>
    <xf numFmtId="4" fontId="16" fillId="0" borderId="20" xfId="0" applyNumberFormat="1" applyFont="1" applyBorder="1" applyAlignment="1">
      <alignment horizontal="right" vertical="center" wrapText="1"/>
    </xf>
    <xf numFmtId="4" fontId="16" fillId="0" borderId="21" xfId="0" applyNumberFormat="1" applyFont="1" applyBorder="1" applyAlignment="1">
      <alignment horizontal="right" vertical="center" wrapText="1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zoomScaleNormal="100" workbookViewId="0">
      <selection activeCell="D13" sqref="D13"/>
    </sheetView>
  </sheetViews>
  <sheetFormatPr defaultColWidth="50" defaultRowHeight="15" x14ac:dyDescent="0.25"/>
  <cols>
    <col min="1" max="1" width="7" style="2" customWidth="1"/>
    <col min="2" max="2" width="49.42578125" style="2" customWidth="1"/>
    <col min="3" max="3" width="54.7109375" style="2" customWidth="1"/>
    <col min="4" max="16384" width="50" style="2"/>
  </cols>
  <sheetData>
    <row r="1" spans="1:3" ht="17.45" customHeight="1" x14ac:dyDescent="0.25">
      <c r="A1" s="1" t="s">
        <v>40</v>
      </c>
      <c r="C1" s="5"/>
    </row>
    <row r="2" spans="1:3" ht="13.9" x14ac:dyDescent="0.25">
      <c r="A2" s="6"/>
    </row>
    <row r="3" spans="1:3" x14ac:dyDescent="0.25">
      <c r="A3" s="6" t="s">
        <v>25</v>
      </c>
    </row>
    <row r="4" spans="1:3" x14ac:dyDescent="0.25">
      <c r="A4" s="6" t="s">
        <v>24</v>
      </c>
      <c r="C4" s="2" t="s">
        <v>20</v>
      </c>
    </row>
    <row r="5" spans="1:3" x14ac:dyDescent="0.25">
      <c r="A5" s="7" t="s">
        <v>21</v>
      </c>
      <c r="C5" s="3"/>
    </row>
    <row r="6" spans="1:3" ht="10.15" customHeight="1" thickBot="1" x14ac:dyDescent="0.3"/>
    <row r="7" spans="1:3" ht="15.75" thickBot="1" x14ac:dyDescent="0.3">
      <c r="A7" s="8" t="s">
        <v>0</v>
      </c>
      <c r="B7" s="9" t="s">
        <v>1</v>
      </c>
      <c r="C7" s="9" t="s">
        <v>2</v>
      </c>
    </row>
    <row r="8" spans="1:3" ht="15.75" thickBot="1" x14ac:dyDescent="0.3">
      <c r="A8" s="10" t="s">
        <v>3</v>
      </c>
      <c r="B8" s="11"/>
      <c r="C8" s="12"/>
    </row>
    <row r="9" spans="1:3" ht="45.75" thickBot="1" x14ac:dyDescent="0.3">
      <c r="A9" s="8">
        <v>1</v>
      </c>
      <c r="B9" s="13" t="s">
        <v>31</v>
      </c>
      <c r="C9" s="14" t="s">
        <v>92</v>
      </c>
    </row>
    <row r="10" spans="1:3" ht="60.75" thickBot="1" x14ac:dyDescent="0.3">
      <c r="A10" s="15">
        <v>2</v>
      </c>
      <c r="B10" s="16" t="s">
        <v>32</v>
      </c>
      <c r="C10" s="16" t="s">
        <v>75</v>
      </c>
    </row>
    <row r="11" spans="1:3" ht="15.75" thickBot="1" x14ac:dyDescent="0.3">
      <c r="A11" s="15">
        <v>3</v>
      </c>
      <c r="B11" s="16" t="s">
        <v>4</v>
      </c>
      <c r="C11" s="16" t="s">
        <v>86</v>
      </c>
    </row>
    <row r="12" spans="1:3" ht="15.75" thickBot="1" x14ac:dyDescent="0.3">
      <c r="A12" s="15">
        <v>4</v>
      </c>
      <c r="B12" s="16" t="s">
        <v>5</v>
      </c>
      <c r="C12" s="16" t="s">
        <v>87</v>
      </c>
    </row>
    <row r="13" spans="1:3" ht="45.75" thickBot="1" x14ac:dyDescent="0.3">
      <c r="A13" s="15">
        <v>5</v>
      </c>
      <c r="B13" s="16" t="s">
        <v>33</v>
      </c>
      <c r="C13" s="16" t="s">
        <v>46</v>
      </c>
    </row>
    <row r="14" spans="1:3" ht="60.75" thickBot="1" x14ac:dyDescent="0.3">
      <c r="A14" s="15">
        <v>6</v>
      </c>
      <c r="B14" s="16" t="s">
        <v>34</v>
      </c>
      <c r="C14" s="17" t="s">
        <v>91</v>
      </c>
    </row>
    <row r="15" spans="1:3" ht="45.75" thickBot="1" x14ac:dyDescent="0.3">
      <c r="A15" s="15">
        <v>7</v>
      </c>
      <c r="B15" s="16" t="s">
        <v>6</v>
      </c>
      <c r="C15" s="16" t="s">
        <v>76</v>
      </c>
    </row>
    <row r="16" spans="1:3" ht="60.75" thickBot="1" x14ac:dyDescent="0.3">
      <c r="A16" s="15">
        <v>8</v>
      </c>
      <c r="B16" s="16" t="s">
        <v>7</v>
      </c>
      <c r="C16" s="16" t="s">
        <v>26</v>
      </c>
    </row>
    <row r="17" spans="1:3" ht="45.75" thickBot="1" x14ac:dyDescent="0.3">
      <c r="A17" s="15">
        <v>9</v>
      </c>
      <c r="B17" s="16" t="s">
        <v>35</v>
      </c>
      <c r="C17" s="16" t="s">
        <v>26</v>
      </c>
    </row>
    <row r="18" spans="1:3" ht="30.75" thickBot="1" x14ac:dyDescent="0.3">
      <c r="A18" s="15">
        <v>10</v>
      </c>
      <c r="B18" s="16" t="s">
        <v>36</v>
      </c>
      <c r="C18" s="16"/>
    </row>
    <row r="19" spans="1:3" ht="45.75" thickBot="1" x14ac:dyDescent="0.3">
      <c r="A19" s="15">
        <v>11</v>
      </c>
      <c r="B19" s="16" t="s">
        <v>15</v>
      </c>
      <c r="C19" s="16" t="s">
        <v>47</v>
      </c>
    </row>
    <row r="20" spans="1:3" ht="45.75" thickBot="1" x14ac:dyDescent="0.3">
      <c r="A20" s="15">
        <v>12</v>
      </c>
      <c r="B20" s="16" t="s">
        <v>14</v>
      </c>
      <c r="C20" s="16" t="s">
        <v>48</v>
      </c>
    </row>
    <row r="21" spans="1:3" ht="15.75" thickBot="1" x14ac:dyDescent="0.3">
      <c r="A21" s="10" t="s">
        <v>8</v>
      </c>
      <c r="B21" s="18"/>
      <c r="C21" s="12"/>
    </row>
    <row r="22" spans="1:3" ht="45.75" thickBot="1" x14ac:dyDescent="0.3">
      <c r="A22" s="19">
        <v>13</v>
      </c>
      <c r="B22" s="13" t="s">
        <v>9</v>
      </c>
      <c r="C22" s="20" t="s">
        <v>78</v>
      </c>
    </row>
    <row r="23" spans="1:3" ht="15.75" thickBot="1" x14ac:dyDescent="0.3">
      <c r="A23" s="19">
        <v>14</v>
      </c>
      <c r="B23" s="16" t="s">
        <v>49</v>
      </c>
      <c r="C23" s="20"/>
    </row>
    <row r="24" spans="1:3" ht="30.75" thickBot="1" x14ac:dyDescent="0.3">
      <c r="A24" s="8">
        <v>15</v>
      </c>
      <c r="B24" s="16" t="s">
        <v>37</v>
      </c>
      <c r="C24" s="16" t="s">
        <v>93</v>
      </c>
    </row>
    <row r="25" spans="1:3" x14ac:dyDescent="0.25">
      <c r="A25" s="72">
        <v>16</v>
      </c>
      <c r="B25" s="21" t="s">
        <v>10</v>
      </c>
      <c r="C25" s="76" t="s">
        <v>74</v>
      </c>
    </row>
    <row r="26" spans="1:3" ht="15.75" thickBot="1" x14ac:dyDescent="0.3">
      <c r="A26" s="73"/>
      <c r="B26" s="16" t="s">
        <v>11</v>
      </c>
      <c r="C26" s="77"/>
    </row>
    <row r="27" spans="1:3" ht="15.75" thickBot="1" x14ac:dyDescent="0.3">
      <c r="A27" s="8">
        <v>17</v>
      </c>
      <c r="B27" s="16" t="s">
        <v>30</v>
      </c>
      <c r="C27" s="16" t="s">
        <v>59</v>
      </c>
    </row>
    <row r="28" spans="1:3" ht="30.75" thickBot="1" x14ac:dyDescent="0.3">
      <c r="A28" s="15">
        <v>18</v>
      </c>
      <c r="B28" s="16" t="s">
        <v>12</v>
      </c>
      <c r="C28" s="16" t="s">
        <v>60</v>
      </c>
    </row>
    <row r="29" spans="1:3" ht="15.75" thickBot="1" x14ac:dyDescent="0.3">
      <c r="A29" s="15">
        <v>19</v>
      </c>
      <c r="B29" s="16" t="s">
        <v>28</v>
      </c>
      <c r="C29" s="16" t="s">
        <v>77</v>
      </c>
    </row>
    <row r="30" spans="1:3" ht="15.75" thickBot="1" x14ac:dyDescent="0.3">
      <c r="A30" s="10" t="s">
        <v>13</v>
      </c>
      <c r="B30" s="11"/>
      <c r="C30" s="12"/>
    </row>
    <row r="31" spans="1:3" ht="15.75" thickBot="1" x14ac:dyDescent="0.3">
      <c r="A31" s="15">
        <v>20</v>
      </c>
      <c r="B31" s="16" t="s">
        <v>29</v>
      </c>
      <c r="C31" s="22" t="s">
        <v>50</v>
      </c>
    </row>
    <row r="32" spans="1:3" x14ac:dyDescent="0.25">
      <c r="A32" s="72">
        <v>21</v>
      </c>
      <c r="B32" s="23" t="s">
        <v>44</v>
      </c>
      <c r="C32" s="74" t="s">
        <v>85</v>
      </c>
    </row>
    <row r="33" spans="1:4" ht="30.75" thickBot="1" x14ac:dyDescent="0.3">
      <c r="A33" s="73"/>
      <c r="B33" s="24" t="s">
        <v>45</v>
      </c>
      <c r="C33" s="75"/>
    </row>
    <row r="34" spans="1:4" ht="165" customHeight="1" thickBot="1" x14ac:dyDescent="0.3">
      <c r="A34" s="8">
        <v>22</v>
      </c>
      <c r="B34" s="13" t="s">
        <v>55</v>
      </c>
      <c r="C34" s="35" t="s">
        <v>51</v>
      </c>
    </row>
    <row r="35" spans="1:4" ht="236.45" customHeight="1" thickBot="1" x14ac:dyDescent="0.3">
      <c r="A35" s="8">
        <v>23</v>
      </c>
      <c r="B35" s="13" t="s">
        <v>56</v>
      </c>
      <c r="C35" s="36" t="s">
        <v>52</v>
      </c>
    </row>
    <row r="36" spans="1:4" ht="266.45" customHeight="1" thickBot="1" x14ac:dyDescent="0.3">
      <c r="A36" s="15">
        <v>24</v>
      </c>
      <c r="B36" s="25" t="s">
        <v>57</v>
      </c>
      <c r="C36" s="36" t="s">
        <v>52</v>
      </c>
      <c r="D36" s="4"/>
    </row>
    <row r="38" spans="1:4" ht="60" x14ac:dyDescent="0.25">
      <c r="A38" s="26"/>
      <c r="B38" s="27" t="s">
        <v>79</v>
      </c>
      <c r="C38" s="28" t="s">
        <v>80</v>
      </c>
    </row>
    <row r="39" spans="1:4" ht="32.25" customHeight="1" x14ac:dyDescent="0.25">
      <c r="A39" s="29"/>
      <c r="B39" s="30" t="s">
        <v>58</v>
      </c>
      <c r="C39" s="28" t="s">
        <v>53</v>
      </c>
      <c r="D39" s="28"/>
    </row>
    <row r="40" spans="1:4" ht="18.75" customHeight="1" x14ac:dyDescent="0.25">
      <c r="A40" s="26"/>
      <c r="B40" s="31"/>
    </row>
    <row r="41" spans="1:4" x14ac:dyDescent="0.25">
      <c r="B41" s="26" t="s">
        <v>16</v>
      </c>
    </row>
    <row r="42" spans="1:4" ht="22.5" customHeight="1" x14ac:dyDescent="0.25">
      <c r="B42" s="26"/>
      <c r="C42" s="32" t="s">
        <v>22</v>
      </c>
    </row>
    <row r="43" spans="1:4" x14ac:dyDescent="0.25">
      <c r="B43" s="32" t="s">
        <v>41</v>
      </c>
      <c r="C43" s="7" t="s">
        <v>42</v>
      </c>
    </row>
    <row r="44" spans="1:4" ht="26.45" hidden="1" customHeight="1" x14ac:dyDescent="0.25">
      <c r="B44" s="33" t="s">
        <v>17</v>
      </c>
      <c r="C44" s="33" t="s">
        <v>23</v>
      </c>
    </row>
    <row r="45" spans="1:4" ht="15" hidden="1" customHeight="1" x14ac:dyDescent="0.25">
      <c r="B45" s="33" t="s">
        <v>18</v>
      </c>
      <c r="C45" s="33" t="s">
        <v>19</v>
      </c>
    </row>
    <row r="46" spans="1:4" ht="27" customHeight="1" x14ac:dyDescent="0.25">
      <c r="B46" s="2" t="s">
        <v>38</v>
      </c>
      <c r="C46" s="2" t="s">
        <v>54</v>
      </c>
    </row>
    <row r="47" spans="1:4" ht="26.45" customHeight="1" x14ac:dyDescent="0.25">
      <c r="B47" s="33" t="s">
        <v>18</v>
      </c>
      <c r="C47" s="33" t="s">
        <v>27</v>
      </c>
    </row>
    <row r="48" spans="1:4" ht="29.25" customHeight="1" x14ac:dyDescent="0.25">
      <c r="B48" s="34" t="s">
        <v>39</v>
      </c>
      <c r="C48" s="33" t="s">
        <v>43</v>
      </c>
    </row>
  </sheetData>
  <dataConsolidate/>
  <mergeCells count="4">
    <mergeCell ref="A32:A33"/>
    <mergeCell ref="C32:C33"/>
    <mergeCell ref="A25:A26"/>
    <mergeCell ref="C25:C26"/>
  </mergeCells>
  <pageMargins left="0.25" right="0.25" top="0.75" bottom="0.75" header="0.3" footer="0.3"/>
  <pageSetup paperSize="9" scale="77" fitToHeight="2" orientation="portrait" r:id="rId1"/>
  <headerFooter scaleWithDoc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НМЦК!$A$5:$A$19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tabSelected="1" workbookViewId="0">
      <selection activeCell="P3" sqref="P3"/>
    </sheetView>
  </sheetViews>
  <sheetFormatPr defaultColWidth="9.140625" defaultRowHeight="52.15" customHeight="1" x14ac:dyDescent="0.2"/>
  <cols>
    <col min="1" max="1" width="4.7109375" style="39" customWidth="1"/>
    <col min="2" max="2" width="21" style="39" customWidth="1"/>
    <col min="3" max="3" width="5.85546875" style="39" customWidth="1"/>
    <col min="4" max="4" width="6.85546875" style="39" customWidth="1"/>
    <col min="5" max="7" width="13.42578125" style="39" customWidth="1"/>
    <col min="8" max="8" width="16" style="39" customWidth="1"/>
    <col min="9" max="9" width="16.28515625" style="39" customWidth="1"/>
    <col min="10" max="10" width="21.42578125" style="39" customWidth="1"/>
    <col min="11" max="11" width="31.85546875" style="39" customWidth="1"/>
    <col min="12" max="16384" width="9.140625" style="39"/>
  </cols>
  <sheetData>
    <row r="1" spans="1:12" ht="27.75" customHeight="1" x14ac:dyDescent="0.2">
      <c r="A1" s="37"/>
      <c r="B1" s="37"/>
      <c r="C1" s="37"/>
      <c r="D1" s="37"/>
      <c r="E1" s="38"/>
      <c r="F1" s="38"/>
      <c r="G1" s="38"/>
      <c r="H1" s="38"/>
      <c r="I1" s="78" t="s">
        <v>94</v>
      </c>
      <c r="J1" s="78"/>
      <c r="K1" s="78"/>
    </row>
    <row r="2" spans="1:12" ht="54" customHeight="1" x14ac:dyDescent="0.2">
      <c r="A2" s="79" t="s">
        <v>61</v>
      </c>
      <c r="B2" s="79"/>
      <c r="C2" s="79"/>
      <c r="D2" s="79"/>
      <c r="E2" s="79"/>
      <c r="F2" s="79"/>
      <c r="G2" s="79"/>
      <c r="H2" s="79"/>
      <c r="I2" s="79"/>
      <c r="J2" s="79"/>
      <c r="K2" s="40"/>
    </row>
    <row r="3" spans="1:12" ht="102.75" customHeight="1" x14ac:dyDescent="0.2">
      <c r="A3" s="94" t="s">
        <v>62</v>
      </c>
      <c r="B3" s="95"/>
      <c r="C3" s="80" t="s">
        <v>63</v>
      </c>
      <c r="D3" s="81"/>
      <c r="E3" s="81"/>
      <c r="F3" s="81"/>
      <c r="G3" s="81"/>
      <c r="H3" s="81"/>
      <c r="I3" s="81"/>
      <c r="J3" s="81"/>
      <c r="K3" s="82"/>
    </row>
    <row r="4" spans="1:12" ht="14.25" hidden="1" customHeight="1" x14ac:dyDescent="0.2">
      <c r="A4" s="96"/>
      <c r="B4" s="97"/>
      <c r="C4" s="83"/>
      <c r="D4" s="84"/>
      <c r="E4" s="84"/>
      <c r="F4" s="84"/>
      <c r="G4" s="84"/>
      <c r="H4" s="84"/>
      <c r="I4" s="84"/>
      <c r="J4" s="84"/>
      <c r="K4" s="85"/>
    </row>
    <row r="5" spans="1:12" ht="51.75" customHeight="1" x14ac:dyDescent="0.2">
      <c r="B5" s="86" t="s">
        <v>64</v>
      </c>
      <c r="C5" s="86" t="s">
        <v>65</v>
      </c>
      <c r="D5" s="86" t="s">
        <v>66</v>
      </c>
      <c r="E5" s="88" t="s">
        <v>67</v>
      </c>
      <c r="F5" s="89"/>
      <c r="G5" s="90"/>
      <c r="H5" s="91" t="s">
        <v>68</v>
      </c>
      <c r="I5" s="92"/>
      <c r="J5" s="93"/>
      <c r="K5" s="41" t="s">
        <v>69</v>
      </c>
    </row>
    <row r="6" spans="1:12" s="46" customFormat="1" ht="226.5" customHeight="1" x14ac:dyDescent="0.2">
      <c r="A6" s="39"/>
      <c r="B6" s="87"/>
      <c r="C6" s="87"/>
      <c r="D6" s="87"/>
      <c r="E6" s="42" t="s">
        <v>88</v>
      </c>
      <c r="F6" s="43" t="s">
        <v>89</v>
      </c>
      <c r="G6" s="44" t="s">
        <v>90</v>
      </c>
      <c r="H6" s="41" t="s">
        <v>81</v>
      </c>
      <c r="I6" s="41" t="s">
        <v>70</v>
      </c>
      <c r="J6" s="41" t="s">
        <v>82</v>
      </c>
      <c r="K6" s="45" t="s">
        <v>71</v>
      </c>
    </row>
    <row r="7" spans="1:12" s="53" customFormat="1" ht="102.75" customHeight="1" x14ac:dyDescent="0.2">
      <c r="A7" s="39"/>
      <c r="B7" s="71" t="s">
        <v>92</v>
      </c>
      <c r="C7" s="47" t="s">
        <v>72</v>
      </c>
      <c r="D7" s="48">
        <v>2</v>
      </c>
      <c r="E7" s="52">
        <v>843540</v>
      </c>
      <c r="F7" s="52">
        <v>827000</v>
      </c>
      <c r="G7" s="52">
        <v>836924</v>
      </c>
      <c r="H7" s="49">
        <f>AVERAGE(E7:G7)</f>
        <v>835821.33333333337</v>
      </c>
      <c r="I7" s="50">
        <f>STDEV(E7:G7)</f>
        <v>8324.9507706252134</v>
      </c>
      <c r="J7" s="51">
        <f>I7/H7</f>
        <v>9.9602037404627301E-3</v>
      </c>
      <c r="K7" s="52">
        <f>D7*SUM(E7:G7)/COLUMNS(E7:G7)</f>
        <v>1671642.6666666667</v>
      </c>
    </row>
    <row r="8" spans="1:12" s="53" customFormat="1" ht="12.75" customHeight="1" x14ac:dyDescent="0.2">
      <c r="A8" s="39"/>
      <c r="B8" s="54" t="s">
        <v>73</v>
      </c>
      <c r="C8" s="98">
        <f>K7</f>
        <v>1671642.6666666667</v>
      </c>
      <c r="D8" s="99"/>
      <c r="E8" s="99"/>
      <c r="F8" s="99"/>
      <c r="G8" s="99"/>
      <c r="H8" s="99"/>
      <c r="I8" s="99"/>
      <c r="J8" s="99"/>
      <c r="K8" s="100"/>
    </row>
    <row r="9" spans="1:12" ht="81.75" customHeight="1" x14ac:dyDescent="0.2">
      <c r="B9" s="101" t="s">
        <v>83</v>
      </c>
      <c r="C9" s="102"/>
      <c r="D9" s="102"/>
      <c r="E9" s="102"/>
      <c r="F9" s="102"/>
      <c r="G9" s="102"/>
      <c r="H9" s="102"/>
      <c r="I9" s="102"/>
      <c r="J9" s="102"/>
      <c r="K9" s="102"/>
      <c r="L9" s="103"/>
    </row>
    <row r="10" spans="1:12" s="55" customFormat="1" ht="15.75" x14ac:dyDescent="0.2">
      <c r="A10" s="46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39"/>
    </row>
    <row r="11" spans="1:12" s="55" customFormat="1" ht="14.45" customHeight="1" x14ac:dyDescent="0.25">
      <c r="A11" s="53"/>
      <c r="B11" s="106" t="s">
        <v>84</v>
      </c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2" ht="19.5" customHeight="1" x14ac:dyDescent="0.2">
      <c r="A12" s="53"/>
      <c r="B12" s="57"/>
      <c r="C12" s="57"/>
      <c r="D12" s="57"/>
      <c r="E12" s="57"/>
      <c r="F12" s="57"/>
      <c r="G12" s="57"/>
      <c r="H12" s="56"/>
      <c r="I12" s="105"/>
      <c r="J12" s="105"/>
      <c r="K12" s="58"/>
      <c r="L12" s="55"/>
    </row>
    <row r="13" spans="1:12" s="55" customFormat="1" ht="18.75" x14ac:dyDescent="0.2">
      <c r="A13" s="53"/>
      <c r="B13" s="57"/>
      <c r="C13" s="57"/>
      <c r="D13" s="57"/>
      <c r="E13" s="57"/>
      <c r="F13" s="57"/>
      <c r="G13" s="57"/>
      <c r="H13" s="56"/>
      <c r="I13" s="105"/>
      <c r="J13" s="105"/>
      <c r="K13" s="58"/>
      <c r="L13" s="39"/>
    </row>
    <row r="14" spans="1:12" s="55" customFormat="1" ht="18.75" x14ac:dyDescent="0.3">
      <c r="A14" s="39"/>
      <c r="B14" s="59"/>
      <c r="C14" s="56"/>
      <c r="D14" s="56"/>
      <c r="E14" s="56"/>
      <c r="F14" s="56"/>
      <c r="G14" s="56"/>
      <c r="H14" s="56"/>
      <c r="I14" s="70"/>
      <c r="J14" s="70"/>
      <c r="K14" s="58"/>
    </row>
    <row r="15" spans="1:12" ht="18.75" x14ac:dyDescent="0.3">
      <c r="A15" s="55"/>
      <c r="B15" s="60"/>
      <c r="C15" s="61"/>
      <c r="D15" s="61"/>
      <c r="E15" s="61"/>
      <c r="F15" s="61"/>
      <c r="G15" s="61"/>
      <c r="H15" s="62"/>
      <c r="I15" s="63"/>
      <c r="J15" s="63"/>
      <c r="K15" s="64"/>
      <c r="L15" s="55"/>
    </row>
    <row r="16" spans="1:12" ht="18.75" x14ac:dyDescent="0.3">
      <c r="A16" s="55"/>
      <c r="B16" s="60"/>
      <c r="C16" s="60"/>
      <c r="D16" s="61"/>
      <c r="E16" s="65"/>
      <c r="F16" s="65"/>
      <c r="G16" s="66"/>
      <c r="H16" s="67"/>
      <c r="I16" s="68"/>
      <c r="J16" s="69"/>
      <c r="K16" s="68"/>
    </row>
    <row r="17" spans="1:11" ht="18.75" x14ac:dyDescent="0.3">
      <c r="B17" s="59"/>
      <c r="C17" s="60"/>
      <c r="D17" s="61"/>
      <c r="E17" s="65"/>
      <c r="F17" s="65"/>
      <c r="G17" s="66"/>
      <c r="H17" s="68"/>
      <c r="I17" s="68"/>
      <c r="J17" s="68"/>
      <c r="K17" s="68"/>
    </row>
    <row r="18" spans="1:11" ht="18.75" x14ac:dyDescent="0.3">
      <c r="A18" s="55"/>
      <c r="B18" s="60"/>
      <c r="C18" s="61"/>
      <c r="D18" s="61"/>
      <c r="E18" s="61"/>
      <c r="F18" s="61"/>
      <c r="G18" s="61"/>
      <c r="H18" s="62"/>
      <c r="I18" s="61"/>
      <c r="J18" s="61"/>
      <c r="K18" s="64"/>
    </row>
    <row r="19" spans="1:11" ht="18.75" x14ac:dyDescent="0.3">
      <c r="A19" s="55"/>
      <c r="B19" s="60"/>
      <c r="C19" s="60"/>
      <c r="D19" s="61"/>
      <c r="E19" s="65"/>
      <c r="F19" s="65"/>
      <c r="G19" s="66"/>
      <c r="H19" s="67"/>
      <c r="I19" s="68"/>
      <c r="J19" s="69"/>
      <c r="K19" s="68"/>
    </row>
    <row r="20" spans="1:11" ht="18.75" x14ac:dyDescent="0.3">
      <c r="C20" s="60"/>
      <c r="D20" s="61"/>
      <c r="E20" s="65"/>
      <c r="F20" s="65"/>
      <c r="G20" s="66"/>
      <c r="H20" s="67"/>
      <c r="I20" s="68"/>
      <c r="J20" s="69"/>
      <c r="K20" s="68"/>
    </row>
    <row r="21" spans="1:11" ht="18.75" x14ac:dyDescent="0.3">
      <c r="D21" s="61"/>
      <c r="H21" s="62"/>
      <c r="I21" s="61"/>
      <c r="J21" s="61"/>
      <c r="K21" s="64"/>
    </row>
    <row r="22" spans="1:11" ht="18.75" x14ac:dyDescent="0.3">
      <c r="H22" s="67"/>
      <c r="I22" s="68"/>
    </row>
    <row r="23" spans="1:11" ht="12.75" x14ac:dyDescent="0.2"/>
  </sheetData>
  <mergeCells count="15">
    <mergeCell ref="C8:K8"/>
    <mergeCell ref="B9:L9"/>
    <mergeCell ref="B10:K10"/>
    <mergeCell ref="I12:J12"/>
    <mergeCell ref="I13:J13"/>
    <mergeCell ref="B11:K11"/>
    <mergeCell ref="I1:K1"/>
    <mergeCell ref="A2:J2"/>
    <mergeCell ref="C3:K4"/>
    <mergeCell ref="B5:B6"/>
    <mergeCell ref="C5:C6"/>
    <mergeCell ref="D5:D6"/>
    <mergeCell ref="E5:G5"/>
    <mergeCell ref="H5:J5"/>
    <mergeCell ref="A3:B4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Заявка</vt:lpstr>
      <vt:lpstr>НМЦК</vt:lpstr>
      <vt:lpstr>Заявка!Область_печати</vt:lpstr>
      <vt:lpstr>НМЦК!Область_печати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1</cp:lastModifiedBy>
  <cp:lastPrinted>2023-09-21T12:20:48Z</cp:lastPrinted>
  <dcterms:created xsi:type="dcterms:W3CDTF">2018-11-19T13:02:53Z</dcterms:created>
  <dcterms:modified xsi:type="dcterms:W3CDTF">2023-11-09T07:31:48Z</dcterms:modified>
</cp:coreProperties>
</file>