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56\Desktop\Организации\АО УЛАН-УДЭ ЭНЕРГО\Котировка СМП\"/>
    </mc:Choice>
  </mc:AlternateContent>
  <xr:revisionPtr revIDLastSave="0" documentId="13_ncr:1_{72FEDD5A-1DFC-4D0F-B3CE-0A2AD67EA036}" xr6:coauthVersionLast="45" xr6:coauthVersionMax="45" xr10:uidLastSave="{00000000-0000-0000-0000-000000000000}"/>
  <bookViews>
    <workbookView xWindow="-5970" yWindow="1440" windowWidth="20490" windowHeight="14895" tabRatio="500" xr2:uid="{00000000-000D-0000-FFFF-FFFF00000000}"/>
  </bookViews>
  <sheets>
    <sheet name="Лист1" sheetId="1" r:id="rId1"/>
  </sheets>
  <definedNames>
    <definedName name="_xlnm.Print_Area" localSheetId="0">Лист1!$A$1:$AC$44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4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12" i="1"/>
  <c r="AC12" i="1"/>
  <c r="AB13" i="1"/>
  <c r="AC13" i="1"/>
  <c r="AB29" i="1"/>
  <c r="AC29" i="1"/>
  <c r="AC30" i="1"/>
  <c r="Z12" i="1"/>
  <c r="AA12" i="1"/>
  <c r="Z13" i="1"/>
  <c r="AA13" i="1"/>
  <c r="Z29" i="1"/>
  <c r="AA29" i="1"/>
</calcChain>
</file>

<file path=xl/sharedStrings.xml><?xml version="1.0" encoding="utf-8"?>
<sst xmlns="http://schemas.openxmlformats.org/spreadsheetml/2006/main" count="165" uniqueCount="73">
  <si>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</si>
  <si>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</si>
  <si>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</si>
  <si>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</si>
  <si>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</si>
  <si>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</si>
  <si>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</si>
  <si>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</si>
  <si>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</si>
  <si>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</si>
  <si>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</si>
  <si>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</si>
  <si>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</si>
  <si>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</si>
  <si>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</si>
  <si>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</si>
  <si>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</si>
  <si>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</si>
  <si>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</si>
  <si>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</si>
  <si>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</si>
  <si>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</si>
  <si>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</si>
  <si>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</si>
  <si>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</si>
  <si>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</si>
  <si>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</si>
  <si>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</si>
  <si>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</si>
  <si>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</si>
  <si>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</si>
  <si>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</si>
  <si>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</si>
  <si>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</si>
  <si>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</si>
  <si>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</si>
  <si>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</si>
  <si>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</si>
  <si>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</si>
  <si>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</si>
  <si>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</si>
  <si>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</si>
  <si>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</si>
  <si>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</si>
  <si>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</si>
  <si>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</si>
  <si>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</si>
  <si>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</si>
  <si>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</si>
  <si>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</si>
  <si>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</si>
  <si>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</si>
  <si>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</si>
  <si>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</si>
  <si>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</si>
  <si>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</si>
  <si>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Дата подготовки обоснования НМЦК</t>
  </si>
  <si>
    <t>шт</t>
  </si>
  <si>
    <t>Многофункциональное устройство  МФУ KYOCERA ECOSYS m3655idn (или эквивалент)</t>
  </si>
  <si>
    <t>Картридж</t>
  </si>
  <si>
    <t>Диск CD-R</t>
  </si>
  <si>
    <t>Диск DVD-RW</t>
  </si>
  <si>
    <t>Flash-память USB2.0</t>
  </si>
  <si>
    <t>Системный блок в сборе</t>
  </si>
  <si>
    <t>Мониторы</t>
  </si>
  <si>
    <t>Мышь</t>
  </si>
  <si>
    <t>Клавиатура</t>
  </si>
  <si>
    <t>Сетевой фильтр</t>
  </si>
  <si>
    <t>Веб камера</t>
  </si>
  <si>
    <t>Многофункциональное устройство
МФУ KYOCERA ECOSYS m2535dn (или эквивалент)</t>
  </si>
  <si>
    <t>SIP телефон</t>
  </si>
  <si>
    <t xml:space="preserve">Источник бесперебойного питания для ПК  </t>
  </si>
  <si>
    <t>На основании проведенного анализа рынка и расчетов, НМЦК составляет: 3 644 328,33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</si>
</sst>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6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Alignment="0"/>
  </cellStyleXfs>
  <cellXfs count="69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5" xfId="0" applyFont="1" applyBorder="1" applyAlignment="1"/>
    <xf numFmtId="0" fontId="0" fillId="0" borderId="15" xfId="0" applyBorder="1" applyAlignment="1"/>
    <xf numFmtId="0" fontId="1" fillId="0" borderId="5" xfId="0" applyFont="1" applyBorder="1" applyAlignment="1">
      <alignment wrapText="1"/>
    </xf>
    <xf numFmtId="0" fontId="0" fillId="0" borderId="15" xfId="0" applyBorder="1" applyAlignment="1">
      <alignment wrapText="1"/>
    </xf>
    <xf numFmtId="4" fontId="15" fillId="0" borderId="0" xfId="0" applyNumberFormat="1" applyFont="1"/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tabSelected="1" zoomScale="85" zoomScaleNormal="85" zoomScaleSheetLayoutView="85" workbookViewId="0">
      <selection activeCell="G42" sqref="G4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1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41.1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31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9"/>
      <c r="AA5" s="20"/>
      <c r="AB5" s="4"/>
    </row>
    <row r="6" spans="1:31" ht="27" customHeight="1" x14ac:dyDescent="0.25">
      <c r="A6" s="34" t="s">
        <v>2</v>
      </c>
      <c r="B6" s="34"/>
      <c r="C6" s="34" t="s">
        <v>55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1" ht="45" customHeight="1" x14ac:dyDescent="0.25">
      <c r="A7" s="34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31" ht="42.7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1"/>
    </row>
    <row r="9" spans="1:31" ht="120" customHeight="1" x14ac:dyDescent="0.25">
      <c r="A9" s="42" t="s">
        <v>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</row>
    <row r="10" spans="1:31" ht="33" customHeight="1" x14ac:dyDescent="0.25">
      <c r="A10" s="34" t="s">
        <v>4</v>
      </c>
      <c r="B10" s="34" t="s">
        <v>5</v>
      </c>
      <c r="C10" s="34"/>
      <c r="D10" s="34" t="s">
        <v>6</v>
      </c>
      <c r="E10" s="35" t="s">
        <v>7</v>
      </c>
      <c r="F10" s="7" t="s">
        <v>51</v>
      </c>
      <c r="G10" s="7" t="s">
        <v>52</v>
      </c>
      <c r="H10" s="7" t="s">
        <v>53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8" t="s">
        <v>25</v>
      </c>
      <c r="AA10" s="8" t="s">
        <v>26</v>
      </c>
      <c r="AB10" s="35" t="s">
        <v>54</v>
      </c>
      <c r="AC10" s="21" t="s">
        <v>27</v>
      </c>
    </row>
    <row r="11" spans="1:31" ht="51" customHeight="1" thickBot="1" x14ac:dyDescent="0.3">
      <c r="A11" s="34"/>
      <c r="B11" s="34"/>
      <c r="C11" s="34"/>
      <c r="D11" s="34"/>
      <c r="E11" s="35"/>
      <c r="F11" s="7" t="s">
        <v>28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  <c r="R11" s="7" t="s">
        <v>28</v>
      </c>
      <c r="S11" s="7" t="s">
        <v>28</v>
      </c>
      <c r="T11" s="7" t="s">
        <v>28</v>
      </c>
      <c r="U11" s="7" t="s">
        <v>28</v>
      </c>
      <c r="V11" s="7" t="s">
        <v>28</v>
      </c>
      <c r="W11" s="7" t="s">
        <v>28</v>
      </c>
      <c r="X11" s="7" t="s">
        <v>28</v>
      </c>
      <c r="Y11" s="7" t="s">
        <v>28</v>
      </c>
      <c r="Z11" s="22"/>
      <c r="AA11" s="22"/>
      <c r="AB11" s="35"/>
      <c r="AC11" s="23"/>
    </row>
    <row r="12" spans="1:31" ht="63" customHeight="1" thickBot="1" x14ac:dyDescent="0.3">
      <c r="A12" s="25">
        <v>1</v>
      </c>
      <c r="B12" s="65" t="s">
        <v>69</v>
      </c>
      <c r="C12" s="64"/>
      <c r="D12" s="25" t="s">
        <v>57</v>
      </c>
      <c r="E12" s="62">
        <v>15</v>
      </c>
      <c r="F12" s="67">
        <v>109200</v>
      </c>
      <c r="G12" s="67">
        <v>109200</v>
      </c>
      <c r="H12" s="7">
        <v>118300</v>
      </c>
      <c r="I12" s="7" t="s">
        <v>29</v>
      </c>
      <c r="J12" s="7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38</v>
      </c>
      <c r="S12" s="7" t="s">
        <v>39</v>
      </c>
      <c r="T12" s="7" t="s">
        <v>40</v>
      </c>
      <c r="U12" s="7" t="s">
        <v>41</v>
      </c>
      <c r="V12" s="7" t="s">
        <v>42</v>
      </c>
      <c r="W12" s="7" t="s">
        <v>43</v>
      </c>
      <c r="X12" s="7" t="s">
        <v>44</v>
      </c>
      <c r="Y12" s="7" t="s">
        <v>45</v>
      </c>
      <c r="Z12" s="24">
        <f t="shared" ref="Z12:Z29" si="0">_xlfn.STDEV.P(F12,G12,H12)</f>
        <v>4289.7811391983878</v>
      </c>
      <c r="AA12" s="24">
        <f t="shared" ref="AA12:AA29" si="1">Z12/AB12*100</f>
        <v>3.8221988172245807</v>
      </c>
      <c r="AB12" s="24">
        <f t="shared" ref="AB12:AB29" si="2">(F12+G12+H12)/3</f>
        <v>112233.33333333333</v>
      </c>
      <c r="AC12" s="24">
        <f t="shared" ref="AC12:AC29" si="3">AB12*E12</f>
        <v>1683500</v>
      </c>
      <c r="AD12" s="1"/>
      <c r="AE12" s="1"/>
    </row>
    <row r="13" spans="1:31" ht="52.5" customHeight="1" thickBot="1" x14ac:dyDescent="0.3">
      <c r="A13" s="25">
        <v>2</v>
      </c>
      <c r="B13" s="65" t="s">
        <v>58</v>
      </c>
      <c r="C13" s="66"/>
      <c r="D13" s="31" t="s">
        <v>57</v>
      </c>
      <c r="E13" s="61">
        <v>1</v>
      </c>
      <c r="F13" s="67">
        <v>211200</v>
      </c>
      <c r="G13" s="67">
        <v>211200</v>
      </c>
      <c r="H13" s="7">
        <v>228800</v>
      </c>
      <c r="I13" s="7" t="s">
        <v>29</v>
      </c>
      <c r="J13" s="7" t="s">
        <v>30</v>
      </c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7" t="s">
        <v>40</v>
      </c>
      <c r="U13" s="7" t="s">
        <v>41</v>
      </c>
      <c r="V13" s="7" t="s">
        <v>42</v>
      </c>
      <c r="W13" s="7" t="s">
        <v>43</v>
      </c>
      <c r="X13" s="7" t="s">
        <v>44</v>
      </c>
      <c r="Y13" s="7" t="s">
        <v>45</v>
      </c>
      <c r="Z13" s="24">
        <f t="shared" si="0"/>
        <v>8296.7195659221579</v>
      </c>
      <c r="AA13" s="24">
        <f t="shared" si="1"/>
        <v>3.8221988172245815</v>
      </c>
      <c r="AB13" s="24">
        <f t="shared" si="2"/>
        <v>217066.66666666666</v>
      </c>
      <c r="AC13" s="24">
        <f t="shared" si="3"/>
        <v>217066.66666666666</v>
      </c>
      <c r="AD13" s="1"/>
      <c r="AE13" s="1"/>
    </row>
    <row r="14" spans="1:31" ht="52.5" customHeight="1" thickBot="1" x14ac:dyDescent="0.3">
      <c r="A14" s="33">
        <v>3</v>
      </c>
      <c r="B14" s="63" t="s">
        <v>59</v>
      </c>
      <c r="C14" s="64"/>
      <c r="D14" s="33" t="s">
        <v>57</v>
      </c>
      <c r="E14" s="61">
        <v>20</v>
      </c>
      <c r="F14" s="67">
        <v>1641</v>
      </c>
      <c r="G14" s="67">
        <v>1778</v>
      </c>
      <c r="H14" s="7">
        <v>1778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4">
        <f t="shared" si="0"/>
        <v>64.582419348371346</v>
      </c>
      <c r="AA14" s="24">
        <f t="shared" si="1"/>
        <v>3.7280596121822982</v>
      </c>
      <c r="AB14" s="24">
        <f t="shared" si="2"/>
        <v>1732.3333333333333</v>
      </c>
      <c r="AC14" s="24">
        <f t="shared" si="3"/>
        <v>34646.666666666664</v>
      </c>
      <c r="AD14" s="1"/>
      <c r="AE14" s="1"/>
    </row>
    <row r="15" spans="1:31" ht="52.5" customHeight="1" thickBot="1" x14ac:dyDescent="0.3">
      <c r="A15" s="33">
        <v>4</v>
      </c>
      <c r="B15" s="63" t="s">
        <v>59</v>
      </c>
      <c r="C15" s="64"/>
      <c r="D15" s="33" t="s">
        <v>57</v>
      </c>
      <c r="E15" s="61">
        <v>30</v>
      </c>
      <c r="F15" s="67">
        <v>623</v>
      </c>
      <c r="G15" s="68">
        <v>701</v>
      </c>
      <c r="H15" s="7">
        <v>675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24">
        <f t="shared" si="0"/>
        <v>32.427697352040823</v>
      </c>
      <c r="AA15" s="24">
        <f t="shared" si="1"/>
        <v>4.8665878967545009</v>
      </c>
      <c r="AB15" s="24">
        <f t="shared" si="2"/>
        <v>666.33333333333337</v>
      </c>
      <c r="AC15" s="24">
        <f t="shared" si="3"/>
        <v>19990</v>
      </c>
      <c r="AD15" s="1"/>
      <c r="AE15" s="1"/>
    </row>
    <row r="16" spans="1:31" ht="52.5" customHeight="1" thickBot="1" x14ac:dyDescent="0.3">
      <c r="A16" s="33">
        <v>5</v>
      </c>
      <c r="B16" s="63" t="s">
        <v>59</v>
      </c>
      <c r="C16" s="64"/>
      <c r="D16" s="33" t="s">
        <v>57</v>
      </c>
      <c r="E16" s="61">
        <v>10</v>
      </c>
      <c r="F16" s="67">
        <v>1443</v>
      </c>
      <c r="G16" s="7">
        <v>1684</v>
      </c>
      <c r="H16" s="7">
        <v>1564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4">
        <f t="shared" si="0"/>
        <v>98.388120330770732</v>
      </c>
      <c r="AA16" s="24">
        <f t="shared" si="1"/>
        <v>6.2921415687979572</v>
      </c>
      <c r="AB16" s="24">
        <f t="shared" si="2"/>
        <v>1563.6666666666667</v>
      </c>
      <c r="AC16" s="24">
        <f t="shared" si="3"/>
        <v>15636.666666666668</v>
      </c>
      <c r="AD16" s="1"/>
      <c r="AE16" s="1"/>
    </row>
    <row r="17" spans="1:31" ht="52.5" customHeight="1" thickBot="1" x14ac:dyDescent="0.3">
      <c r="A17" s="33">
        <v>6</v>
      </c>
      <c r="B17" s="63" t="s">
        <v>59</v>
      </c>
      <c r="C17" s="64"/>
      <c r="D17" s="33" t="s">
        <v>57</v>
      </c>
      <c r="E17" s="61">
        <v>20</v>
      </c>
      <c r="F17" s="67">
        <v>1007</v>
      </c>
      <c r="G17" s="7">
        <v>1175</v>
      </c>
      <c r="H17" s="7">
        <v>1091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24">
        <f t="shared" si="0"/>
        <v>68.585712797928991</v>
      </c>
      <c r="AA17" s="24">
        <f t="shared" si="1"/>
        <v>6.2864997981603112</v>
      </c>
      <c r="AB17" s="24">
        <f t="shared" si="2"/>
        <v>1091</v>
      </c>
      <c r="AC17" s="24">
        <f t="shared" si="3"/>
        <v>21820</v>
      </c>
      <c r="AD17" s="1"/>
      <c r="AE17" s="1"/>
    </row>
    <row r="18" spans="1:31" ht="52.5" customHeight="1" thickBot="1" x14ac:dyDescent="0.3">
      <c r="A18" s="33">
        <v>7</v>
      </c>
      <c r="B18" s="63" t="s">
        <v>59</v>
      </c>
      <c r="C18" s="64"/>
      <c r="D18" s="33" t="s">
        <v>57</v>
      </c>
      <c r="E18" s="61">
        <v>30</v>
      </c>
      <c r="F18" s="67">
        <v>599</v>
      </c>
      <c r="G18" s="7">
        <v>700</v>
      </c>
      <c r="H18" s="7">
        <v>649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24">
        <f t="shared" si="0"/>
        <v>41.233751008393867</v>
      </c>
      <c r="AA18" s="24">
        <f t="shared" si="1"/>
        <v>6.3501669930791369</v>
      </c>
      <c r="AB18" s="24">
        <f t="shared" si="2"/>
        <v>649.33333333333337</v>
      </c>
      <c r="AC18" s="24">
        <f t="shared" si="3"/>
        <v>19480</v>
      </c>
      <c r="AD18" s="1"/>
      <c r="AE18" s="1"/>
    </row>
    <row r="19" spans="1:31" ht="52.5" customHeight="1" thickBot="1" x14ac:dyDescent="0.3">
      <c r="A19" s="33">
        <v>8</v>
      </c>
      <c r="B19" s="63" t="s">
        <v>60</v>
      </c>
      <c r="C19" s="64"/>
      <c r="D19" s="33" t="s">
        <v>57</v>
      </c>
      <c r="E19" s="61">
        <v>1</v>
      </c>
      <c r="F19" s="67">
        <v>2278</v>
      </c>
      <c r="G19" s="7">
        <v>2658</v>
      </c>
      <c r="H19" s="7">
        <v>2468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24">
        <f t="shared" si="0"/>
        <v>155.13435037626795</v>
      </c>
      <c r="AA19" s="24">
        <f t="shared" si="1"/>
        <v>6.2858326732685557</v>
      </c>
      <c r="AB19" s="24">
        <f t="shared" si="2"/>
        <v>2468</v>
      </c>
      <c r="AC19" s="24">
        <f t="shared" si="3"/>
        <v>2468</v>
      </c>
      <c r="AD19" s="1"/>
      <c r="AE19" s="1"/>
    </row>
    <row r="20" spans="1:31" ht="52.5" customHeight="1" thickBot="1" x14ac:dyDescent="0.3">
      <c r="A20" s="33">
        <v>9</v>
      </c>
      <c r="B20" s="63" t="s">
        <v>61</v>
      </c>
      <c r="C20" s="64"/>
      <c r="D20" s="33" t="s">
        <v>57</v>
      </c>
      <c r="E20" s="61">
        <v>1</v>
      </c>
      <c r="F20" s="67">
        <v>57</v>
      </c>
      <c r="G20" s="7">
        <v>67</v>
      </c>
      <c r="H20" s="7">
        <v>62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24">
        <f t="shared" si="0"/>
        <v>4.0824829046386304</v>
      </c>
      <c r="AA20" s="24">
        <f t="shared" si="1"/>
        <v>6.5846498461913399</v>
      </c>
      <c r="AB20" s="24">
        <f t="shared" si="2"/>
        <v>62</v>
      </c>
      <c r="AC20" s="24">
        <f t="shared" si="3"/>
        <v>62</v>
      </c>
      <c r="AD20" s="1"/>
      <c r="AE20" s="1"/>
    </row>
    <row r="21" spans="1:31" ht="52.5" customHeight="1" thickBot="1" x14ac:dyDescent="0.3">
      <c r="A21" s="33">
        <v>10</v>
      </c>
      <c r="B21" s="63" t="s">
        <v>62</v>
      </c>
      <c r="C21" s="64"/>
      <c r="D21" s="33" t="s">
        <v>57</v>
      </c>
      <c r="E21" s="61">
        <v>20</v>
      </c>
      <c r="F21" s="67">
        <v>256</v>
      </c>
      <c r="G21" s="7">
        <v>278</v>
      </c>
      <c r="H21" s="7">
        <v>277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24">
        <f t="shared" si="0"/>
        <v>10.143416036468626</v>
      </c>
      <c r="AA21" s="24">
        <f t="shared" si="1"/>
        <v>3.7521884228613911</v>
      </c>
      <c r="AB21" s="24">
        <f t="shared" si="2"/>
        <v>270.33333333333331</v>
      </c>
      <c r="AC21" s="24">
        <f t="shared" si="3"/>
        <v>5406.6666666666661</v>
      </c>
      <c r="AD21" s="1"/>
      <c r="AE21" s="1"/>
    </row>
    <row r="22" spans="1:31" ht="52.5" customHeight="1" thickBot="1" x14ac:dyDescent="0.3">
      <c r="A22" s="33">
        <v>11</v>
      </c>
      <c r="B22" s="63" t="s">
        <v>63</v>
      </c>
      <c r="C22" s="64"/>
      <c r="D22" s="33" t="s">
        <v>57</v>
      </c>
      <c r="E22" s="61">
        <v>25</v>
      </c>
      <c r="F22" s="67">
        <v>36247</v>
      </c>
      <c r="G22" s="7">
        <v>30170</v>
      </c>
      <c r="H22" s="7">
        <v>39662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4">
        <f t="shared" si="0"/>
        <v>3925.5603704722494</v>
      </c>
      <c r="AA22" s="24">
        <f t="shared" si="1"/>
        <v>11.101802535296098</v>
      </c>
      <c r="AB22" s="24">
        <f t="shared" si="2"/>
        <v>35359.666666666664</v>
      </c>
      <c r="AC22" s="24">
        <f t="shared" si="3"/>
        <v>883991.66666666663</v>
      </c>
      <c r="AD22" s="1"/>
      <c r="AE22" s="1"/>
    </row>
    <row r="23" spans="1:31" ht="52.5" customHeight="1" thickBot="1" x14ac:dyDescent="0.3">
      <c r="A23" s="33">
        <v>12</v>
      </c>
      <c r="B23" s="63" t="s">
        <v>64</v>
      </c>
      <c r="C23" s="64"/>
      <c r="D23" s="33" t="s">
        <v>57</v>
      </c>
      <c r="E23" s="61">
        <v>25</v>
      </c>
      <c r="F23" s="67">
        <v>11244</v>
      </c>
      <c r="G23" s="7">
        <v>11244</v>
      </c>
      <c r="H23" s="7">
        <v>12181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24">
        <f t="shared" si="0"/>
        <v>441.70603598119669</v>
      </c>
      <c r="AA23" s="24">
        <f t="shared" si="1"/>
        <v>3.8221988172245815</v>
      </c>
      <c r="AB23" s="24">
        <f t="shared" si="2"/>
        <v>11556.333333333334</v>
      </c>
      <c r="AC23" s="24">
        <f t="shared" si="3"/>
        <v>288908.33333333337</v>
      </c>
      <c r="AD23" s="1"/>
      <c r="AE23" s="1"/>
    </row>
    <row r="24" spans="1:31" ht="52.5" customHeight="1" thickBot="1" x14ac:dyDescent="0.3">
      <c r="A24" s="33">
        <v>13</v>
      </c>
      <c r="B24" s="63" t="s">
        <v>65</v>
      </c>
      <c r="C24" s="64"/>
      <c r="D24" s="33" t="s">
        <v>57</v>
      </c>
      <c r="E24" s="61">
        <v>25</v>
      </c>
      <c r="F24" s="67">
        <v>253</v>
      </c>
      <c r="G24" s="7">
        <v>253</v>
      </c>
      <c r="H24" s="7">
        <v>274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24">
        <f t="shared" si="0"/>
        <v>9.8994949366116654</v>
      </c>
      <c r="AA24" s="24">
        <f t="shared" si="1"/>
        <v>3.807498052542948</v>
      </c>
      <c r="AB24" s="24">
        <f t="shared" si="2"/>
        <v>260</v>
      </c>
      <c r="AC24" s="24">
        <f t="shared" si="3"/>
        <v>6500</v>
      </c>
      <c r="AD24" s="1"/>
      <c r="AE24" s="1"/>
    </row>
    <row r="25" spans="1:31" ht="52.5" customHeight="1" thickBot="1" x14ac:dyDescent="0.3">
      <c r="A25" s="33">
        <v>14</v>
      </c>
      <c r="B25" s="63" t="s">
        <v>66</v>
      </c>
      <c r="C25" s="64"/>
      <c r="D25" s="33" t="s">
        <v>57</v>
      </c>
      <c r="E25" s="61">
        <v>25</v>
      </c>
      <c r="F25" s="67">
        <v>404</v>
      </c>
      <c r="G25" s="7">
        <v>530</v>
      </c>
      <c r="H25" s="7">
        <v>438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24">
        <f t="shared" si="0"/>
        <v>53.224889749898857</v>
      </c>
      <c r="AA25" s="24">
        <f t="shared" si="1"/>
        <v>11.638095426362725</v>
      </c>
      <c r="AB25" s="24">
        <f t="shared" si="2"/>
        <v>457.33333333333331</v>
      </c>
      <c r="AC25" s="24">
        <f t="shared" si="3"/>
        <v>11433.333333333332</v>
      </c>
      <c r="AD25" s="1"/>
      <c r="AE25" s="1"/>
    </row>
    <row r="26" spans="1:31" ht="52.5" customHeight="1" thickBot="1" x14ac:dyDescent="0.3">
      <c r="A26" s="33">
        <v>15</v>
      </c>
      <c r="B26" s="63" t="s">
        <v>67</v>
      </c>
      <c r="C26" s="64"/>
      <c r="D26" s="33" t="s">
        <v>57</v>
      </c>
      <c r="E26" s="61">
        <v>25</v>
      </c>
      <c r="F26" s="67">
        <v>636</v>
      </c>
      <c r="G26" s="7">
        <v>404</v>
      </c>
      <c r="H26" s="7">
        <v>689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24">
        <f t="shared" si="0"/>
        <v>123.76411255107659</v>
      </c>
      <c r="AA26" s="24">
        <f t="shared" si="1"/>
        <v>21.474397782141686</v>
      </c>
      <c r="AB26" s="24">
        <f t="shared" si="2"/>
        <v>576.33333333333337</v>
      </c>
      <c r="AC26" s="24">
        <f t="shared" si="3"/>
        <v>14408.333333333334</v>
      </c>
      <c r="AD26" s="1"/>
      <c r="AE26" s="1"/>
    </row>
    <row r="27" spans="1:31" ht="52.5" customHeight="1" thickBot="1" x14ac:dyDescent="0.3">
      <c r="A27" s="33">
        <v>16</v>
      </c>
      <c r="B27" s="63" t="s">
        <v>68</v>
      </c>
      <c r="C27" s="64"/>
      <c r="D27" s="33" t="s">
        <v>57</v>
      </c>
      <c r="E27" s="61">
        <v>25</v>
      </c>
      <c r="F27" s="67">
        <v>4799</v>
      </c>
      <c r="G27" s="7">
        <v>4799</v>
      </c>
      <c r="H27" s="7">
        <v>5199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24">
        <f t="shared" si="0"/>
        <v>188.56180831641268</v>
      </c>
      <c r="AA27" s="24">
        <f t="shared" si="1"/>
        <v>3.8229737443349197</v>
      </c>
      <c r="AB27" s="24">
        <f t="shared" si="2"/>
        <v>4932.333333333333</v>
      </c>
      <c r="AC27" s="24">
        <f t="shared" si="3"/>
        <v>123308.33333333333</v>
      </c>
      <c r="AD27" s="1"/>
      <c r="AE27" s="1"/>
    </row>
    <row r="28" spans="1:31" ht="52.5" customHeight="1" thickBot="1" x14ac:dyDescent="0.3">
      <c r="A28" s="33">
        <v>17</v>
      </c>
      <c r="B28" s="63" t="s">
        <v>70</v>
      </c>
      <c r="C28" s="64"/>
      <c r="D28" s="33" t="s">
        <v>57</v>
      </c>
      <c r="E28" s="61">
        <v>10</v>
      </c>
      <c r="F28" s="67">
        <v>8832</v>
      </c>
      <c r="G28" s="7">
        <v>9568</v>
      </c>
      <c r="H28" s="7">
        <v>9568</v>
      </c>
      <c r="I28" s="7" t="s">
        <v>29</v>
      </c>
      <c r="J28" s="7" t="s">
        <v>30</v>
      </c>
      <c r="K28" s="7" t="s">
        <v>31</v>
      </c>
      <c r="L28" s="7" t="s">
        <v>32</v>
      </c>
      <c r="M28" s="7" t="s">
        <v>33</v>
      </c>
      <c r="N28" s="7" t="s">
        <v>34</v>
      </c>
      <c r="O28" s="7" t="s">
        <v>35</v>
      </c>
      <c r="P28" s="7" t="s">
        <v>36</v>
      </c>
      <c r="Q28" s="7" t="s">
        <v>37</v>
      </c>
      <c r="R28" s="7" t="s">
        <v>38</v>
      </c>
      <c r="S28" s="7" t="s">
        <v>39</v>
      </c>
      <c r="T28" s="7" t="s">
        <v>40</v>
      </c>
      <c r="U28" s="7" t="s">
        <v>41</v>
      </c>
      <c r="V28" s="7" t="s">
        <v>42</v>
      </c>
      <c r="W28" s="7" t="s">
        <v>43</v>
      </c>
      <c r="X28" s="7" t="s">
        <v>44</v>
      </c>
      <c r="Y28" s="7" t="s">
        <v>45</v>
      </c>
      <c r="Z28" s="24">
        <f t="shared" si="0"/>
        <v>346.9537273021993</v>
      </c>
      <c r="AA28" s="24">
        <f t="shared" si="1"/>
        <v>3.7216146378239343</v>
      </c>
      <c r="AB28" s="24">
        <f t="shared" si="2"/>
        <v>9322.6666666666661</v>
      </c>
      <c r="AC28" s="24">
        <f t="shared" si="3"/>
        <v>93226.666666666657</v>
      </c>
      <c r="AD28" s="1"/>
      <c r="AE28" s="1"/>
    </row>
    <row r="29" spans="1:31" ht="52.5" customHeight="1" thickBot="1" x14ac:dyDescent="0.3">
      <c r="A29" s="33">
        <v>18</v>
      </c>
      <c r="B29" s="63" t="s">
        <v>71</v>
      </c>
      <c r="C29" s="64"/>
      <c r="D29" s="33" t="s">
        <v>57</v>
      </c>
      <c r="E29" s="61">
        <v>25</v>
      </c>
      <c r="F29" s="67">
        <v>7880</v>
      </c>
      <c r="G29" s="7">
        <v>7880</v>
      </c>
      <c r="H29" s="7">
        <v>8537</v>
      </c>
      <c r="I29" s="7" t="s">
        <v>29</v>
      </c>
      <c r="J29" s="7" t="s">
        <v>30</v>
      </c>
      <c r="K29" s="7" t="s">
        <v>31</v>
      </c>
      <c r="L29" s="7" t="s">
        <v>32</v>
      </c>
      <c r="M29" s="7" t="s">
        <v>33</v>
      </c>
      <c r="N29" s="7" t="s">
        <v>34</v>
      </c>
      <c r="O29" s="7" t="s">
        <v>35</v>
      </c>
      <c r="P29" s="7" t="s">
        <v>36</v>
      </c>
      <c r="Q29" s="7" t="s">
        <v>37</v>
      </c>
      <c r="R29" s="7" t="s">
        <v>38</v>
      </c>
      <c r="S29" s="7" t="s">
        <v>39</v>
      </c>
      <c r="T29" s="7" t="s">
        <v>40</v>
      </c>
      <c r="U29" s="7" t="s">
        <v>41</v>
      </c>
      <c r="V29" s="7" t="s">
        <v>42</v>
      </c>
      <c r="W29" s="7" t="s">
        <v>43</v>
      </c>
      <c r="X29" s="7" t="s">
        <v>44</v>
      </c>
      <c r="Y29" s="7" t="s">
        <v>45</v>
      </c>
      <c r="Z29" s="24">
        <f t="shared" si="0"/>
        <v>309.71277015970782</v>
      </c>
      <c r="AA29" s="24">
        <f t="shared" si="1"/>
        <v>3.8240865558674875</v>
      </c>
      <c r="AB29" s="24">
        <f t="shared" si="2"/>
        <v>8099</v>
      </c>
      <c r="AC29" s="24">
        <f t="shared" si="3"/>
        <v>202475</v>
      </c>
      <c r="AD29" s="1"/>
      <c r="AE29" s="1"/>
    </row>
    <row r="30" spans="1:31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B30" s="5" t="s">
        <v>46</v>
      </c>
      <c r="AC30" s="24">
        <f>SUM(AC12:AC29)</f>
        <v>3644328.333333334</v>
      </c>
    </row>
    <row r="31" spans="1:31" x14ac:dyDescent="0.25">
      <c r="A31" s="58" t="s">
        <v>72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60"/>
    </row>
    <row r="32" spans="1:3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</row>
    <row r="33" spans="1:29" x14ac:dyDescent="0.25">
      <c r="A33" s="52" t="s">
        <v>56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  <row r="36" spans="1:29" x14ac:dyDescent="0.25">
      <c r="A36" s="2"/>
      <c r="B36" s="2"/>
      <c r="C36" s="2"/>
      <c r="D36" s="2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9" x14ac:dyDescent="0.25">
      <c r="A37" s="55" t="s">
        <v>47</v>
      </c>
      <c r="B37" s="56"/>
      <c r="C37" s="56"/>
      <c r="D37" s="10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9" x14ac:dyDescent="0.25">
      <c r="A38" s="43"/>
      <c r="B38" s="44"/>
      <c r="C38" s="44"/>
      <c r="D38" s="11"/>
      <c r="E38" s="12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9" ht="15.75" thickBot="1" x14ac:dyDescent="0.3">
      <c r="A39" s="45" t="s">
        <v>48</v>
      </c>
      <c r="B39" s="46"/>
      <c r="C39" s="46"/>
      <c r="D39" s="13"/>
      <c r="E39" s="12"/>
      <c r="F39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/>
    </row>
    <row r="40" spans="1:29" x14ac:dyDescent="0.25">
      <c r="A40" s="47" t="s">
        <v>49</v>
      </c>
      <c r="B40" s="48"/>
      <c r="C40" s="48"/>
      <c r="D40" s="14"/>
      <c r="E40" s="12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/>
    </row>
    <row r="41" spans="1:29" ht="16.5" thickBot="1" x14ac:dyDescent="0.3">
      <c r="A41" s="49" t="s">
        <v>50</v>
      </c>
      <c r="B41" s="50"/>
      <c r="C41" s="50"/>
      <c r="D41" s="15"/>
      <c r="E41" s="16"/>
      <c r="F41" s="27"/>
      <c r="G41" s="30"/>
      <c r="H41" s="30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8"/>
      <c r="AA41" s="28"/>
      <c r="AB41"/>
    </row>
    <row r="42" spans="1:29" ht="15.75" x14ac:dyDescent="0.25">
      <c r="A42" s="9"/>
      <c r="B42" s="9"/>
      <c r="C42" s="9"/>
      <c r="D42" s="6"/>
      <c r="E42" s="17"/>
      <c r="F42" s="27"/>
      <c r="G42" s="32"/>
      <c r="H42" s="32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8"/>
      <c r="AA42" s="28"/>
      <c r="AB42"/>
    </row>
    <row r="43" spans="1:29" ht="15.75" x14ac:dyDescent="0.25">
      <c r="A43" s="18" t="s">
        <v>0</v>
      </c>
      <c r="F43" s="29"/>
      <c r="G43" s="32"/>
      <c r="H43" s="32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8"/>
    </row>
    <row r="44" spans="1:29" ht="15.75" x14ac:dyDescent="0.25">
      <c r="F44" s="29"/>
      <c r="G44" s="32"/>
      <c r="H44" s="32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8"/>
    </row>
    <row r="45" spans="1:29" ht="15.75" x14ac:dyDescent="0.25">
      <c r="F45" s="29"/>
      <c r="G45" s="32"/>
      <c r="H45" s="32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8"/>
    </row>
    <row r="46" spans="1:29" ht="15.75" x14ac:dyDescent="0.25">
      <c r="F46" s="29"/>
      <c r="G46" s="32"/>
      <c r="H46" s="32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8"/>
    </row>
    <row r="47" spans="1:29" ht="15.75" x14ac:dyDescent="0.25">
      <c r="F47" s="29"/>
      <c r="G47" s="32"/>
      <c r="H47" s="32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8"/>
    </row>
    <row r="48" spans="1:29" ht="15.75" x14ac:dyDescent="0.25">
      <c r="F48" s="29"/>
      <c r="G48" s="32"/>
      <c r="H48" s="32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/>
      <c r="AA48" s="28"/>
    </row>
    <row r="49" spans="6:27" ht="15.75" x14ac:dyDescent="0.25">
      <c r="F49" s="29"/>
      <c r="G49" s="32"/>
      <c r="H49" s="32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8"/>
      <c r="AA49" s="28"/>
    </row>
    <row r="50" spans="6:27" ht="15.75" x14ac:dyDescent="0.25">
      <c r="F50" s="29"/>
      <c r="G50" s="32"/>
      <c r="H50" s="32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8"/>
      <c r="AA50" s="28"/>
    </row>
    <row r="51" spans="6:27" ht="15.75" x14ac:dyDescent="0.25">
      <c r="F51" s="29"/>
      <c r="G51" s="32"/>
      <c r="H51" s="32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8"/>
      <c r="AA51" s="28"/>
    </row>
    <row r="52" spans="6:27" ht="15.75" x14ac:dyDescent="0.25">
      <c r="F52" s="29"/>
      <c r="G52" s="32"/>
      <c r="H52" s="32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8"/>
      <c r="AA52" s="28"/>
    </row>
    <row r="53" spans="6:27" ht="15.75" x14ac:dyDescent="0.25">
      <c r="F53" s="29"/>
      <c r="G53" s="32"/>
      <c r="H53" s="32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8"/>
      <c r="AA53" s="28"/>
    </row>
    <row r="54" spans="6:27" ht="15.75" x14ac:dyDescent="0.25">
      <c r="F54" s="29"/>
      <c r="G54" s="32"/>
      <c r="H54" s="32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8"/>
      <c r="AA54" s="28"/>
    </row>
    <row r="55" spans="6:27" ht="15.75" x14ac:dyDescent="0.25">
      <c r="F55" s="29"/>
      <c r="G55" s="32"/>
      <c r="H55" s="32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8"/>
      <c r="AA55" s="28"/>
    </row>
    <row r="56" spans="6:27" ht="15.75" x14ac:dyDescent="0.25">
      <c r="F56" s="29"/>
      <c r="G56" s="32"/>
      <c r="H56" s="32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8"/>
      <c r="AA56" s="28"/>
    </row>
    <row r="57" spans="6:27" ht="15.75" x14ac:dyDescent="0.25">
      <c r="F57" s="29"/>
      <c r="G57" s="32"/>
      <c r="H57" s="32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8"/>
      <c r="AA57" s="28"/>
    </row>
    <row r="58" spans="6:27" ht="15.75" x14ac:dyDescent="0.25">
      <c r="F58" s="29"/>
      <c r="G58" s="32"/>
      <c r="H58" s="32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8"/>
      <c r="AA58" s="28"/>
    </row>
    <row r="59" spans="6:27" ht="15.75" x14ac:dyDescent="0.25">
      <c r="F59" s="29"/>
      <c r="G59" s="32"/>
      <c r="H59" s="32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8"/>
      <c r="AA59" s="28"/>
    </row>
    <row r="60" spans="6:27" ht="15.75" x14ac:dyDescent="0.25">
      <c r="F60" s="29"/>
      <c r="G60" s="32"/>
      <c r="H60" s="32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8"/>
      <c r="AA60" s="28"/>
    </row>
    <row r="61" spans="6:27" ht="15.75" x14ac:dyDescent="0.25">
      <c r="F61" s="29"/>
      <c r="G61" s="32"/>
      <c r="H61" s="32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8"/>
      <c r="AA61" s="28"/>
    </row>
    <row r="62" spans="6:27" ht="15.75" x14ac:dyDescent="0.25">
      <c r="F62" s="29"/>
      <c r="G62" s="32"/>
      <c r="H62" s="32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8"/>
      <c r="AA62" s="28"/>
    </row>
    <row r="63" spans="6:27" ht="15.75" x14ac:dyDescent="0.25">
      <c r="F63" s="29"/>
      <c r="G63" s="32"/>
      <c r="H63" s="32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8"/>
      <c r="AA63" s="28"/>
    </row>
    <row r="64" spans="6:27" x14ac:dyDescent="0.25"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8"/>
      <c r="AA64" s="28"/>
    </row>
    <row r="65" spans="6:27" x14ac:dyDescent="0.25"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6:27" x14ac:dyDescent="0.25"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6:27" x14ac:dyDescent="0.25"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</sheetData>
  <mergeCells count="41">
    <mergeCell ref="B12:C12"/>
    <mergeCell ref="B14:C14"/>
    <mergeCell ref="B15:C15"/>
    <mergeCell ref="B16:C16"/>
    <mergeCell ref="A30:Z30"/>
    <mergeCell ref="A31:AC31"/>
    <mergeCell ref="B29:C29"/>
    <mergeCell ref="B28:C28"/>
    <mergeCell ref="B13:C1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38:C38"/>
    <mergeCell ref="A39:C39"/>
    <mergeCell ref="A40:C40"/>
    <mergeCell ref="A41:C41"/>
    <mergeCell ref="A32:AC32"/>
    <mergeCell ref="A33:AC33"/>
    <mergeCell ref="A34:AC34"/>
    <mergeCell ref="A35:AC35"/>
    <mergeCell ref="A37:C37"/>
    <mergeCell ref="D10:D11"/>
    <mergeCell ref="E10:E11"/>
    <mergeCell ref="AB10:AB11"/>
    <mergeCell ref="A3:AC3"/>
    <mergeCell ref="A6:B6"/>
    <mergeCell ref="C6:AC6"/>
    <mergeCell ref="A7:B7"/>
    <mergeCell ref="C7:AC7"/>
    <mergeCell ref="A10:A11"/>
    <mergeCell ref="B10:C11"/>
    <mergeCell ref="A8:AC8"/>
    <mergeCell ref="A9:AC9"/>
  </mergeCells>
  <phoneticPr fontId="13" type="noConversion"/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User56</cp:lastModifiedBy>
  <cp:revision>7</cp:revision>
  <cp:lastPrinted>2014-05-23T17:45:00Z</cp:lastPrinted>
  <dcterms:created xsi:type="dcterms:W3CDTF">2014-01-17T11:35:00Z</dcterms:created>
  <dcterms:modified xsi:type="dcterms:W3CDTF">2023-11-01T06:18:25Z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