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35" activeTab="0"/>
  </bookViews>
  <sheets>
    <sheet name="Лист1" sheetId="1" r:id="rId1"/>
  </sheets>
  <definedNames>
    <definedName name="_GoBack" localSheetId="0">'Лист1'!$B$54</definedName>
  </definedNames>
  <calcPr fullCalcOnLoad="1"/>
</workbook>
</file>

<file path=xl/sharedStrings.xml><?xml version="1.0" encoding="utf-8"?>
<sst xmlns="http://schemas.openxmlformats.org/spreadsheetml/2006/main" count="28" uniqueCount="28">
  <si>
    <t>Обоснование начальной (максимальной) цены контракта, содержащее полученные заказчиком расчеты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</si>
  <si>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</si>
  <si>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</si>
  <si>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</si>
  <si>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</si>
  <si>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</si>
  <si>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</si>
  <si>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</si>
  <si>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</si>
  <si>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</si>
  <si>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</si>
  <si>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</si>
  <si>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</si>
  <si>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</si>
  <si>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</si>
  <si>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</si>
  <si>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</si>
  <si>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</si>
  <si>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</si>
  <si>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</si>
  <si>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</si>
  <si>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</si>
  <si>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</si>
  <si>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 xml:space="preserve">Настоящее обоснование начальной максимальной цены договора разработано в соответствии с Федеральным законом от 18.07.2011 N 223-ФЗ "О закупках товаров, работ, услуг отдельными видами юридических лиц" (далее – Федеральный закон от 18.07.2011 N 223-ФЗ), Гражданским кодексом РФ, Федеральным законом от 26.07.2006 № 135-ФЗ "О защите конкуренции" и Положением о закупках товаров, работ, услуг </t>
  </si>
  <si>
    <t>Оказание услуг по финансовой аренде (лизинга) с последующим приобретением предмета лизинга машины комбинированной уборочной P-45.22FW или эквивалент</t>
  </si>
  <si>
    <t>усл. ед.</t>
  </si>
  <si>
    <t>Оказание услуг по финансовой аренде (лизинга) с последующим приобретением предмета лизинга</t>
  </si>
  <si>
    <t>В связи в доведенными лимитами бюджетных обязательств на 2024 год (17 897 200 (Семнадцать миллионов восемьсот девяносто семь тысяч двести) рублей 00 копеек), а также учитывая требования части 2 статьи 72, части 3 статьи 219 Бюджетного Кодекса Российской Федерации начальная (максимальная) цена договора устанавливается в размере 17 897 200 (Семнадцать миллионов восемьсот девяносто семь тысяч двести) рублей 00 копеек.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</si>
</sst>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#####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4" fontId="52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55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79" fontId="53" fillId="0" borderId="10" xfId="0" applyNumberFormat="1" applyFont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0" fillId="0" borderId="0" xfId="0" applyFont="1" applyAlignment="1">
      <alignment horizontal="right" wrapText="1"/>
    </xf>
    <xf numFmtId="2" fontId="52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8" fillId="0" borderId="14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/>
    </xf>
    <xf numFmtId="179" fontId="53" fillId="0" borderId="1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5</xdr:row>
      <xdr:rowOff>352425</xdr:rowOff>
    </xdr:from>
    <xdr:to>
      <xdr:col>11</xdr:col>
      <xdr:colOff>1543050</xdr:colOff>
      <xdr:row>5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19526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5</xdr:row>
      <xdr:rowOff>914400</xdr:rowOff>
    </xdr:from>
    <xdr:to>
      <xdr:col>8</xdr:col>
      <xdr:colOff>1343025</xdr:colOff>
      <xdr:row>5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25146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5</xdr:row>
      <xdr:rowOff>1057275</xdr:rowOff>
    </xdr:from>
    <xdr:to>
      <xdr:col>9</xdr:col>
      <xdr:colOff>733425</xdr:colOff>
      <xdr:row>5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96375" y="26574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21" sqref="B21:K21"/>
    </sheetView>
  </sheetViews>
  <sheetFormatPr defaultColWidth="9.140625" defaultRowHeight="15"/>
  <cols>
    <col min="1" max="1" width="3.421875" style="12" customWidth="1"/>
    <col min="2" max="2" width="22.140625" style="12" customWidth="1"/>
    <col min="3" max="3" width="12.421875" style="12" customWidth="1"/>
    <col min="4" max="4" width="12.28125" style="12" customWidth="1"/>
    <col min="5" max="5" width="14.421875" style="12" customWidth="1"/>
    <col min="6" max="6" width="15.8515625" style="12" customWidth="1"/>
    <col min="7" max="7" width="16.421875" style="21" customWidth="1"/>
    <col min="8" max="8" width="12.421875" style="12" customWidth="1"/>
    <col min="9" max="9" width="26.421875" style="12" customWidth="1"/>
    <col min="10" max="10" width="11.140625" style="12" customWidth="1"/>
    <col min="11" max="11" width="22.7109375" style="12" customWidth="1"/>
    <col min="12" max="12" width="30.57421875" style="12" customWidth="1"/>
    <col min="13" max="13" width="22.28125" style="12" customWidth="1"/>
    <col min="14" max="16384" width="9.140625" style="12" customWidth="1"/>
  </cols>
  <sheetData>
    <row r="1" spans="1:12" ht="1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5"/>
    </row>
    <row r="2" spans="1:12" ht="1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4"/>
    </row>
    <row r="3" spans="1:12" ht="46.5" customHeight="1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23" customFormat="1" ht="25.5" customHeight="1">
      <c r="A4" s="32" t="s">
        <v>19</v>
      </c>
      <c r="B4" s="32"/>
      <c r="C4" s="32"/>
      <c r="D4" s="32"/>
      <c r="E4" s="39" t="s">
        <v>24</v>
      </c>
      <c r="F4" s="40"/>
      <c r="G4" s="40"/>
      <c r="H4" s="40"/>
      <c r="I4" s="40"/>
      <c r="J4" s="40"/>
      <c r="K4" s="40"/>
      <c r="L4" s="41"/>
    </row>
    <row r="5" spans="1:12" s="23" customFormat="1" ht="24" customHeight="1">
      <c r="A5" s="42" t="s">
        <v>20</v>
      </c>
      <c r="B5" s="42"/>
      <c r="C5" s="42"/>
      <c r="D5" s="42"/>
      <c r="E5" s="39" t="s">
        <v>21</v>
      </c>
      <c r="F5" s="40"/>
      <c r="G5" s="40"/>
      <c r="H5" s="40"/>
      <c r="I5" s="40"/>
      <c r="J5" s="40"/>
      <c r="K5" s="40"/>
      <c r="L5" s="41"/>
    </row>
    <row r="6" spans="1:12" ht="113.25" customHeight="1">
      <c r="A6" s="15" t="s">
        <v>7</v>
      </c>
      <c r="B6" s="15" t="s">
        <v>1</v>
      </c>
      <c r="C6" s="15" t="s">
        <v>16</v>
      </c>
      <c r="D6" s="15" t="s">
        <v>15</v>
      </c>
      <c r="E6" s="15" t="s">
        <v>22</v>
      </c>
      <c r="F6" s="15" t="s">
        <v>8</v>
      </c>
      <c r="G6" s="15" t="s">
        <v>17</v>
      </c>
      <c r="H6" s="15" t="s">
        <v>2</v>
      </c>
      <c r="I6" s="15" t="s">
        <v>18</v>
      </c>
      <c r="J6" s="15" t="s">
        <v>3</v>
      </c>
      <c r="K6" s="15" t="s">
        <v>4</v>
      </c>
      <c r="L6" s="15"/>
    </row>
    <row r="7" spans="1:13" s="22" customFormat="1" ht="74.25" customHeight="1">
      <c r="A7" s="6">
        <v>1</v>
      </c>
      <c r="B7" s="15" t="s">
        <v>26</v>
      </c>
      <c r="C7" s="15" t="s">
        <v>25</v>
      </c>
      <c r="D7" s="28">
        <v>1</v>
      </c>
      <c r="E7" s="26">
        <v>21947992</v>
      </c>
      <c r="F7" s="26">
        <v>21719147.2</v>
      </c>
      <c r="G7" s="43">
        <v>21833368</v>
      </c>
      <c r="H7" s="27">
        <f>ROUND(AVERAGE(E7,F7,G7),2)</f>
        <v>21833502.4</v>
      </c>
      <c r="I7" s="8">
        <f>ROUND(STDEV(E7:G7),2)</f>
        <v>114422.46</v>
      </c>
      <c r="J7" s="7">
        <f>ROUND(I7/H7*100,2)</f>
        <v>0.52</v>
      </c>
      <c r="K7" s="7" t="str">
        <f>IF(J7&lt;=33,"&lt;33","&gt;33")</f>
        <v>&lt;33</v>
      </c>
      <c r="L7" s="8">
        <f>ROUND(H7*D7,2)</f>
        <v>21833502.4</v>
      </c>
      <c r="M7" s="25"/>
    </row>
    <row r="8" spans="1:12" ht="15" customHeight="1" thickBot="1">
      <c r="A8" s="31" t="s">
        <v>5</v>
      </c>
      <c r="B8" s="31"/>
      <c r="C8" s="16"/>
      <c r="D8" s="31"/>
      <c r="E8" s="31"/>
      <c r="F8" s="31"/>
      <c r="G8" s="31"/>
      <c r="H8" s="31"/>
      <c r="I8" s="31"/>
      <c r="J8" s="31"/>
      <c r="K8" s="19"/>
      <c r="L8" s="24">
        <f>SUM(L7:L7)</f>
        <v>21833502.4</v>
      </c>
    </row>
    <row r="9" spans="1:12" s="29" customFormat="1" ht="15" customHeight="1" thickTop="1">
      <c r="A9" s="44"/>
      <c r="B9" s="44"/>
      <c r="C9" s="45"/>
      <c r="D9" s="44"/>
      <c r="E9" s="44"/>
      <c r="F9" s="44"/>
      <c r="G9" s="44"/>
      <c r="H9" s="44"/>
      <c r="I9" s="44"/>
      <c r="J9" s="44"/>
      <c r="K9" s="46"/>
      <c r="L9" s="47"/>
    </row>
    <row r="10" spans="1:12" s="29" customFormat="1" ht="15" customHeight="1">
      <c r="A10" s="44"/>
      <c r="B10" s="48" t="s">
        <v>27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s="29" customFormat="1" ht="15" customHeight="1">
      <c r="A11" s="44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s="29" customFormat="1" ht="15" customHeight="1">
      <c r="A12" s="44"/>
      <c r="B12" s="44"/>
      <c r="C12" s="45"/>
      <c r="D12" s="44"/>
      <c r="E12" s="44"/>
      <c r="F12" s="44"/>
      <c r="G12" s="44"/>
      <c r="H12" s="44"/>
      <c r="I12" s="44"/>
      <c r="J12" s="44"/>
      <c r="K12" s="46"/>
      <c r="L12" s="47"/>
    </row>
    <row r="13" spans="2:12" ht="15.75">
      <c r="B13" s="17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"/>
    </row>
    <row r="14" spans="1:12" ht="15.75">
      <c r="A14" s="2"/>
      <c r="B14" s="35" t="s">
        <v>9</v>
      </c>
      <c r="C14" s="35"/>
      <c r="D14" s="35"/>
      <c r="E14" s="35"/>
      <c r="F14" s="35"/>
      <c r="G14" s="35"/>
      <c r="H14" s="35"/>
      <c r="I14" s="35"/>
      <c r="J14" s="35"/>
      <c r="K14" s="35"/>
      <c r="L14" s="1"/>
    </row>
    <row r="15" spans="2:12" ht="15.75">
      <c r="B15" s="35" t="s">
        <v>10</v>
      </c>
      <c r="C15" s="35"/>
      <c r="D15" s="35"/>
      <c r="E15" s="35"/>
      <c r="F15" s="35"/>
      <c r="G15" s="35"/>
      <c r="H15" s="35"/>
      <c r="I15" s="35"/>
      <c r="J15" s="35"/>
      <c r="K15" s="35"/>
      <c r="L15" s="1"/>
    </row>
    <row r="16" spans="2:12" ht="15.75">
      <c r="B16" s="35" t="s">
        <v>11</v>
      </c>
      <c r="C16" s="35"/>
      <c r="D16" s="35"/>
      <c r="E16" s="35"/>
      <c r="F16" s="35"/>
      <c r="G16" s="35"/>
      <c r="H16" s="35"/>
      <c r="I16" s="35"/>
      <c r="J16" s="35"/>
      <c r="K16" s="35"/>
      <c r="L16" s="1"/>
    </row>
    <row r="17" spans="2:12" ht="15.75">
      <c r="B17" s="35" t="s">
        <v>12</v>
      </c>
      <c r="C17" s="35"/>
      <c r="D17" s="35"/>
      <c r="E17" s="35"/>
      <c r="F17" s="35"/>
      <c r="G17" s="35"/>
      <c r="H17" s="35"/>
      <c r="I17" s="35"/>
      <c r="J17" s="35"/>
      <c r="K17" s="35"/>
      <c r="L17" s="1"/>
    </row>
    <row r="18" spans="2:12" ht="15" customHeight="1">
      <c r="B18" s="35" t="s">
        <v>13</v>
      </c>
      <c r="C18" s="35"/>
      <c r="D18" s="35"/>
      <c r="E18" s="35"/>
      <c r="F18" s="35"/>
      <c r="G18" s="35"/>
      <c r="H18" s="35"/>
      <c r="I18" s="35"/>
      <c r="J18" s="35"/>
      <c r="K18" s="35"/>
      <c r="L18" s="1"/>
    </row>
    <row r="19" spans="2:12" ht="16.5" customHeight="1">
      <c r="B19" s="35" t="s">
        <v>14</v>
      </c>
      <c r="C19" s="35"/>
      <c r="D19" s="35"/>
      <c r="E19" s="35"/>
      <c r="F19" s="35"/>
      <c r="G19" s="35"/>
      <c r="H19" s="35"/>
      <c r="I19" s="35"/>
      <c r="J19" s="35"/>
      <c r="K19" s="35"/>
      <c r="L19" s="1"/>
    </row>
    <row r="20" spans="2:12" ht="15.75">
      <c r="B20" s="18"/>
      <c r="C20" s="18"/>
      <c r="D20" s="18"/>
      <c r="E20" s="18"/>
      <c r="F20" s="18"/>
      <c r="G20" s="20"/>
      <c r="H20" s="18"/>
      <c r="I20" s="18"/>
      <c r="J20" s="18"/>
      <c r="K20" s="18"/>
      <c r="L20" s="1"/>
    </row>
    <row r="21" spans="1:12" ht="15.75">
      <c r="A21" s="9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1"/>
    </row>
    <row r="22" spans="1:12" ht="15.75">
      <c r="A22" s="10"/>
      <c r="B22" s="14"/>
      <c r="C22" s="3"/>
      <c r="D22" s="3"/>
      <c r="E22" s="3"/>
      <c r="F22" s="3"/>
      <c r="G22" s="3"/>
      <c r="H22" s="3"/>
      <c r="I22" s="3"/>
      <c r="J22" s="3"/>
      <c r="K22" s="3"/>
      <c r="L22" s="1"/>
    </row>
    <row r="23" spans="1:12" ht="12.75" customHeight="1">
      <c r="A23" s="10"/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"/>
    </row>
    <row r="24" spans="1:11" ht="13.5" customHeight="1">
      <c r="A24" s="10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6" spans="1:11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</sheetData>
  <sheetProtection/>
  <mergeCells count="19">
    <mergeCell ref="D8:J8"/>
    <mergeCell ref="B21:K21"/>
    <mergeCell ref="B24:K24"/>
    <mergeCell ref="B19:K19"/>
    <mergeCell ref="B18:K18"/>
    <mergeCell ref="E4:L4"/>
    <mergeCell ref="A5:D5"/>
    <mergeCell ref="E5:L5"/>
    <mergeCell ref="B10:L11"/>
    <mergeCell ref="A1:K1"/>
    <mergeCell ref="A8:B8"/>
    <mergeCell ref="A4:D4"/>
    <mergeCell ref="A2:K2"/>
    <mergeCell ref="A26:K26"/>
    <mergeCell ref="B16:K16"/>
    <mergeCell ref="B17:K17"/>
    <mergeCell ref="B14:K14"/>
    <mergeCell ref="B15:K15"/>
    <mergeCell ref="A3:L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User107</cp:lastModifiedBy>
  <cp:lastPrinted>2014-08-21T06:40:47Z</cp:lastPrinted>
  <dcterms:created xsi:type="dcterms:W3CDTF">2014-07-02T09:07:27Z</dcterms:created>
  <dcterms:modified xsi:type="dcterms:W3CDTF">2024-01-22T08:37:13Z</dcterms:modified>
  <cp:category/>
  <cp:version/>
  <cp:contentType/>
  <cp:contentStatus/>
</cp:coreProperties>
</file>