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пециалист\Desktop\"/>
    </mc:Choice>
  </mc:AlternateContent>
  <bookViews>
    <workbookView xWindow="0" yWindow="0" windowWidth="28800" windowHeight="12330"/>
  </bookViews>
  <sheets>
    <sheet name="мебель" sheetId="21" r:id="rId1"/>
  </sheets>
  <calcPr calcId="162913"/>
</workbook>
</file>

<file path=xl/calcChain.xml><?xml version="1.0" encoding="utf-8"?>
<calcChain xmlns="http://schemas.openxmlformats.org/spreadsheetml/2006/main">
  <c r="T7" i="21" l="1"/>
  <c r="S7" i="21"/>
  <c r="R7" i="21"/>
  <c r="N6" i="21"/>
  <c r="J6" i="21"/>
  <c r="K6" i="21" s="1"/>
  <c r="I6" i="21"/>
  <c r="O7" i="21" l="1"/>
</calcChain>
</file>

<file path=xl/sharedStrings.xml><?xml version="1.0" encoding="utf-8"?>
<sst xmlns="http://schemas.openxmlformats.org/spreadsheetml/2006/main" count="24" uniqueCount="24">
  <si>
    <t>№</t>
  </si>
  <si>
    <t>Ед. изм</t>
  </si>
  <si>
    <t>Кол-во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</si>
  <si>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</si>
  <si>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</si>
  <si>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 xml:space="preserve">Средняя арифметическая цена за единицу     &lt;ц&gt; </t>
  </si>
  <si>
    <t>Цена за единицу изм. (руб.)</t>
  </si>
  <si>
    <t>Цена за единицу изм. с округлением (вниз) до сотых долей после запятой (руб.)</t>
  </si>
  <si>
    <t>Источник информации о цене (руб./ед.изм.)</t>
  </si>
  <si>
    <t>Начальная (максимальная) цена договора (рублей):</t>
  </si>
  <si>
    <t>Однородность совокупности значений выявленных цен, используемых в расчете НМЦД</t>
  </si>
  <si>
    <t>НМЦД, определенная методом сопоставимых рыночных цен (анализа рынка)</t>
  </si>
  <si>
    <t>Для определения начальной (максимальной) цены договора применён метод сопоставимых рыночных цен (анализа рынка)</t>
  </si>
  <si>
    <r>
      <rPr>
        <b/>
        <sz val="10"/>
        <color indexed="8"/>
        <rFont val="Times New Roman"/>
        <family val="1"/>
        <charset val="204"/>
      </rPr>
      <t>Расчет НМЦД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</si>
  <si>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НМЦД с учетом округления цены за единицу (руб.)**</t>
  </si>
  <si>
    <t>Наименование предмета договора</t>
  </si>
  <si>
    <t>Коммерческое предложение вх. № 1</t>
  </si>
  <si>
    <t>Коммерческое предложение вх. № 2</t>
  </si>
  <si>
    <t>Коммерческое предложение вх. № 3</t>
  </si>
  <si>
    <t>шт.</t>
  </si>
  <si>
    <t>Протокол обоснования начальной (максимальной) цены договора</t>
  </si>
  <si>
    <t>Поставка наградной и сувенирной продукции</t>
  </si>
  <si>
    <t>«04» апреля 2024 г.</t>
  </si>
  <si>
    <t>поставки наградной и сувенирной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</si>
</sst>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4</xdr:row>
      <xdr:rowOff>1238250</xdr:rowOff>
    </xdr:from>
    <xdr:to>
      <xdr:col>9</xdr:col>
      <xdr:colOff>457200</xdr:colOff>
      <xdr:row>4</xdr:row>
      <xdr:rowOff>1466850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24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6003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304800</xdr:colOff>
      <xdr:row>4</xdr:row>
      <xdr:rowOff>1238250</xdr:rowOff>
    </xdr:from>
    <xdr:to>
      <xdr:col>9</xdr:col>
      <xdr:colOff>457200</xdr:colOff>
      <xdr:row>4</xdr:row>
      <xdr:rowOff>1466850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26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26003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28575</xdr:colOff>
      <xdr:row>4</xdr:row>
      <xdr:rowOff>1257300</xdr:rowOff>
    </xdr:from>
    <xdr:to>
      <xdr:col>11</xdr:col>
      <xdr:colOff>9525</xdr:colOff>
      <xdr:row>4</xdr:row>
      <xdr:rowOff>1609725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2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39100" y="2619375"/>
          <a:ext cx="12858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4</xdr:row>
      <xdr:rowOff>923925</xdr:rowOff>
    </xdr:from>
    <xdr:to>
      <xdr:col>9</xdr:col>
      <xdr:colOff>1019175</xdr:colOff>
      <xdr:row>4</xdr:row>
      <xdr:rowOff>1362075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00875" y="22860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304800</xdr:colOff>
      <xdr:row>4</xdr:row>
      <xdr:rowOff>1238250</xdr:rowOff>
    </xdr:from>
    <xdr:to>
      <xdr:col>11</xdr:col>
      <xdr:colOff>457200</xdr:colOff>
      <xdr:row>4</xdr:row>
      <xdr:rowOff>1466850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0250" y="26003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4</xdr:row>
      <xdr:rowOff>1562099</xdr:rowOff>
    </xdr:from>
    <xdr:to>
      <xdr:col>11</xdr:col>
      <xdr:colOff>1647825</xdr:colOff>
      <xdr:row>4</xdr:row>
      <xdr:rowOff>2047874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651" b="-6123"/>
        <a:stretch/>
      </xdr:blipFill>
      <xdr:spPr bwMode="auto">
        <a:xfrm>
          <a:off x="9401175" y="2924174"/>
          <a:ext cx="15621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"/>
  <sheetViews>
    <sheetView tabSelected="1" workbookViewId="0">
      <selection activeCell="X5" sqref="X5"/>
    </sheetView>
  </sheetViews>
  <sheetFormatPr defaultRowHeight="12.75" x14ac:dyDescent="0.2"/>
  <cols>
    <col min="1" max="1" width="5.28515625" style="3" customWidth="1"/>
    <col min="2" max="2" width="5.140625" style="3" customWidth="1"/>
    <col min="3" max="3" width="33.85546875" style="3" customWidth="1"/>
    <col min="4" max="4" width="7.85546875" style="3" customWidth="1"/>
    <col min="5" max="5" width="8.85546875" style="3" customWidth="1"/>
    <col min="6" max="6" width="10.5703125" style="3" customWidth="1"/>
    <col min="7" max="7" width="11.85546875" style="3" customWidth="1"/>
    <col min="8" max="8" width="10.42578125" style="3" customWidth="1"/>
    <col min="9" max="9" width="10.85546875" style="3" customWidth="1"/>
    <col min="10" max="10" width="15.42578125" style="3" customWidth="1"/>
    <col min="11" max="11" width="19.5703125" style="3" customWidth="1"/>
    <col min="12" max="12" width="26" style="3" customWidth="1"/>
    <col min="13" max="13" width="12.28515625" style="3" customWidth="1"/>
    <col min="14" max="14" width="14.85546875" style="3" customWidth="1"/>
    <col min="15" max="15" width="13.85546875" style="3" customWidth="1"/>
    <col min="16" max="16" width="9.140625" style="3"/>
    <col min="17" max="17" width="15" style="3" customWidth="1"/>
    <col min="18" max="18" width="9.5703125" style="3" hidden="1" customWidth="1"/>
    <col min="19" max="20" width="11.28515625" style="3" hidden="1" customWidth="1"/>
    <col min="21" max="16384" width="9.140625" style="3"/>
  </cols>
  <sheetData>
    <row r="1" spans="2:28" ht="12.75" customHeight="1" x14ac:dyDescent="0.2">
      <c r="C1" s="6"/>
      <c r="D1" s="6"/>
      <c r="L1" s="5"/>
      <c r="N1" s="18"/>
      <c r="O1" s="18"/>
      <c r="P1" s="8"/>
      <c r="Q1" s="8"/>
      <c r="R1" s="8"/>
      <c r="S1" s="8"/>
      <c r="T1" s="8"/>
      <c r="U1" s="8"/>
      <c r="V1" s="9"/>
      <c r="W1" s="9"/>
      <c r="X1" s="9"/>
      <c r="Y1" s="9"/>
      <c r="Z1" s="9"/>
      <c r="AA1" s="9"/>
      <c r="AB1" s="9"/>
    </row>
    <row r="2" spans="2:28" ht="24" customHeight="1" x14ac:dyDescent="0.2">
      <c r="B2" s="24" t="s">
        <v>20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2:28" ht="35.25" customHeight="1" x14ac:dyDescent="0.2">
      <c r="B3" s="25" t="s">
        <v>23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2:28" ht="35.25" customHeight="1" x14ac:dyDescent="0.2">
      <c r="B4" s="26" t="s">
        <v>0</v>
      </c>
      <c r="C4" s="27" t="s">
        <v>15</v>
      </c>
      <c r="D4" s="27" t="s">
        <v>1</v>
      </c>
      <c r="E4" s="27" t="s">
        <v>2</v>
      </c>
      <c r="F4" s="27" t="s">
        <v>8</v>
      </c>
      <c r="G4" s="27"/>
      <c r="H4" s="27"/>
      <c r="I4" s="28" t="s">
        <v>10</v>
      </c>
      <c r="J4" s="28"/>
      <c r="K4" s="28"/>
      <c r="L4" s="29" t="s">
        <v>11</v>
      </c>
      <c r="M4" s="30"/>
      <c r="N4" s="30"/>
      <c r="O4" s="31"/>
    </row>
    <row r="5" spans="2:28" ht="173.25" customHeight="1" x14ac:dyDescent="0.2">
      <c r="B5" s="26"/>
      <c r="C5" s="27"/>
      <c r="D5" s="27"/>
      <c r="E5" s="27"/>
      <c r="F5" s="20" t="s">
        <v>16</v>
      </c>
      <c r="G5" s="20" t="s">
        <v>17</v>
      </c>
      <c r="H5" s="20" t="s">
        <v>18</v>
      </c>
      <c r="I5" s="4" t="s">
        <v>5</v>
      </c>
      <c r="J5" s="4" t="s">
        <v>3</v>
      </c>
      <c r="K5" s="4" t="s">
        <v>4</v>
      </c>
      <c r="L5" s="1" t="s">
        <v>13</v>
      </c>
      <c r="M5" s="7" t="s">
        <v>6</v>
      </c>
      <c r="N5" s="7" t="s">
        <v>7</v>
      </c>
      <c r="O5" s="7" t="s">
        <v>14</v>
      </c>
    </row>
    <row r="6" spans="2:28" ht="35.25" customHeight="1" x14ac:dyDescent="0.2">
      <c r="B6" s="17">
        <v>1</v>
      </c>
      <c r="C6" s="16" t="s">
        <v>21</v>
      </c>
      <c r="D6" s="21" t="s">
        <v>19</v>
      </c>
      <c r="E6" s="21">
        <v>73</v>
      </c>
      <c r="F6" s="14">
        <v>450000</v>
      </c>
      <c r="G6" s="14">
        <v>461160</v>
      </c>
      <c r="H6" s="14">
        <v>472105</v>
      </c>
      <c r="I6" s="14">
        <f t="shared" ref="I6" si="0">AVERAGE(F6:H6)</f>
        <v>461088.33333333331</v>
      </c>
      <c r="J6" s="14">
        <f t="shared" ref="J6" si="1">STDEVA(F6:H6)</f>
        <v>11052.674261613492</v>
      </c>
      <c r="K6" s="14">
        <f t="shared" ref="K6" si="2">J6/I6*100</f>
        <v>2.3970839126877697</v>
      </c>
      <c r="L6" s="14">
        <v>461088.33333333331</v>
      </c>
      <c r="M6" s="14">
        <v>461088.33333333331</v>
      </c>
      <c r="N6" s="14">
        <f t="shared" ref="N6" si="3">ROUND(M6,2)</f>
        <v>461088.33</v>
      </c>
      <c r="O6" s="14">
        <v>461088.33333333331</v>
      </c>
    </row>
    <row r="7" spans="2:28" s="2" customFormat="1" ht="18" customHeight="1" x14ac:dyDescent="0.2">
      <c r="B7" s="10" t="s">
        <v>9</v>
      </c>
      <c r="C7" s="11"/>
      <c r="D7" s="12"/>
      <c r="E7" s="12"/>
      <c r="F7" s="12"/>
      <c r="G7" s="12"/>
      <c r="H7" s="12"/>
      <c r="I7" s="12"/>
      <c r="J7" s="14"/>
      <c r="K7" s="12"/>
      <c r="L7" s="12"/>
      <c r="M7" s="12"/>
      <c r="N7" s="13"/>
      <c r="O7" s="19">
        <f>SUM(O6:O6)</f>
        <v>461088.33333333331</v>
      </c>
      <c r="R7" s="15" t="e">
        <f>SUM(#REF!)</f>
        <v>#REF!</v>
      </c>
      <c r="S7" s="15" t="e">
        <f>SUM(#REF!)</f>
        <v>#REF!</v>
      </c>
      <c r="T7" s="15" t="e">
        <f>SUM(#REF!)</f>
        <v>#REF!</v>
      </c>
    </row>
    <row r="8" spans="2:28" ht="21.75" customHeight="1" x14ac:dyDescent="0.2"/>
    <row r="9" spans="2:28" ht="22.5" customHeight="1" x14ac:dyDescent="0.2">
      <c r="B9" s="22" t="s">
        <v>12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2:28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2:28" ht="23.25" customHeight="1" x14ac:dyDescent="0.2">
      <c r="B11" s="23" t="s">
        <v>22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</row>
  </sheetData>
  <mergeCells count="12">
    <mergeCell ref="B9:L9"/>
    <mergeCell ref="B10:L10"/>
    <mergeCell ref="B11:L11"/>
    <mergeCell ref="B2:O2"/>
    <mergeCell ref="B4:B5"/>
    <mergeCell ref="C4:C5"/>
    <mergeCell ref="D4:D5"/>
    <mergeCell ref="E4:E5"/>
    <mergeCell ref="F4:H4"/>
    <mergeCell ref="I4:K4"/>
    <mergeCell ref="L4:O4"/>
    <mergeCell ref="B3:O3"/>
  </mergeCells>
  <pageMargins left="0.11811023622047245" right="0.39" top="0.74803149606299213" bottom="0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мебель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Специалист</cp:lastModifiedBy>
  <cp:lastPrinted>2023-11-24T14:25:41Z</cp:lastPrinted>
  <dcterms:created xsi:type="dcterms:W3CDTF">2014-01-15T18:15:09Z</dcterms:created>
  <dcterms:modified xsi:type="dcterms:W3CDTF">2024-04-03T15:07:49Z</dcterms:modified>
</cp:coreProperties>
</file>