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690" windowHeight="10335" activeTab="0"/>
  </bookViews>
  <sheets>
    <sheet name="Лист1" sheetId="1" r:id="rId1"/>
  </sheets>
  <definedNames>
    <definedName name="_GoBack" localSheetId="0">'Лист1'!$B$58</definedName>
  </definedNames>
  <calcPr fullCalcOnLoad="1"/>
</workbook>
</file>

<file path=xl/sharedStrings.xml><?xml version="1.0" encoding="utf-8"?>
<sst xmlns="http://schemas.openxmlformats.org/spreadsheetml/2006/main" count="49" uniqueCount="35">
  <si>
    <t>Обоснование начальной (максимальной) цены контракта, содержащее полученные заказчиком расчеты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</si>
  <si>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</si>
  <si>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</si>
  <si>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</si>
  <si>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</si>
  <si>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</si>
  <si>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</si>
  <si>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</si>
  <si>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t>Коммерческое предложение №2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</si>
  <si>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</si>
  <si>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</si>
  <si>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</si>
  <si>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</si>
  <si>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</si>
  <si>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</si>
  <si>
    <t>&lt;33</t>
  </si>
  <si>
    <t>Количество</t>
  </si>
  <si>
    <t>Ед.Измерения</t>
  </si>
  <si>
    <t>Коммерческое предложение №3</t>
  </si>
  <si>
    <t xml:space="preserve"> Среднее квадратичное отклонение      </t>
  </si>
  <si>
    <t>Основные характеристики объекта закупки</t>
  </si>
  <si>
    <t>Используемый метод определения НМЦД</t>
  </si>
  <si>
    <t>Метод сопоставимых рыночных цен (анализа рынка)</t>
  </si>
  <si>
    <t xml:space="preserve">Коммерческое предложение №1  </t>
  </si>
  <si>
    <t>Расчет начальной (максимальной) цены договора</t>
  </si>
  <si>
    <t>Поставка смазочных материалов, охлаждающей жидкости, технических смазок</t>
  </si>
  <si>
    <t>Моторное масло CAE 5w30</t>
  </si>
  <si>
    <t>Моторное масло 15W40</t>
  </si>
  <si>
    <t>Трансмиссионное масло CAE 80w90</t>
  </si>
  <si>
    <t>Гидравлическое масло ВМГ3</t>
  </si>
  <si>
    <t>Гидравлическое масло 32</t>
  </si>
  <si>
    <t>Литол смазка</t>
  </si>
  <si>
    <t>Антифриз</t>
  </si>
  <si>
    <t>Тосол 40</t>
  </si>
  <si>
    <t>кг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</si>
</sst>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&quot;₽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7" fillId="0" borderId="0" xfId="0" applyFont="1" applyAlignment="1">
      <alignment horizontal="justify" wrapText="1"/>
    </xf>
    <xf numFmtId="0" fontId="48" fillId="0" borderId="0" xfId="0" applyFont="1" applyAlignment="1">
      <alignment horizontal="left"/>
    </xf>
    <xf numFmtId="0" fontId="49" fillId="33" borderId="0" xfId="0" applyFont="1" applyFill="1" applyAlignment="1">
      <alignment horizontal="left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wrapText="1"/>
    </xf>
    <xf numFmtId="0" fontId="51" fillId="0" borderId="10" xfId="0" applyFont="1" applyBorder="1" applyAlignment="1">
      <alignment horizontal="center" vertical="top" wrapText="1"/>
    </xf>
    <xf numFmtId="2" fontId="51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vertical="top" wrapText="1"/>
    </xf>
    <xf numFmtId="0" fontId="50" fillId="0" borderId="0" xfId="0" applyFont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9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Alignment="1">
      <alignment/>
    </xf>
    <xf numFmtId="0" fontId="51" fillId="0" borderId="10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/>
    </xf>
    <xf numFmtId="0" fontId="55" fillId="0" borderId="0" xfId="0" applyFont="1" applyAlignment="1">
      <alignment horizontal="left"/>
    </xf>
    <xf numFmtId="4" fontId="53" fillId="0" borderId="11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0" borderId="12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4" fontId="56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50" fillId="0" borderId="0" xfId="0" applyFont="1" applyAlignment="1">
      <alignment horizontal="right" wrapText="1"/>
    </xf>
    <xf numFmtId="0" fontId="50" fillId="0" borderId="0" xfId="0" applyFont="1" applyBorder="1" applyAlignment="1">
      <alignment horizontal="center" vertical="top" wrapText="1"/>
    </xf>
    <xf numFmtId="2" fontId="53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7" fillId="0" borderId="0" xfId="0" applyFont="1" applyAlignment="1">
      <alignment horizontal="left" wrapText="1"/>
    </xf>
    <xf numFmtId="0" fontId="55" fillId="0" borderId="0" xfId="0" applyFont="1" applyAlignment="1">
      <alignment horizontal="left"/>
    </xf>
    <xf numFmtId="0" fontId="0" fillId="0" borderId="0" xfId="0" applyAlignment="1">
      <alignment/>
    </xf>
    <xf numFmtId="0" fontId="33" fillId="0" borderId="0" xfId="42" applyAlignment="1" applyProtection="1">
      <alignment horizontal="left"/>
      <protection/>
    </xf>
    <xf numFmtId="0" fontId="50" fillId="0" borderId="11" xfId="0" applyFont="1" applyBorder="1" applyAlignment="1">
      <alignment horizontal="left" vertical="top" wrapText="1"/>
    </xf>
    <xf numFmtId="0" fontId="50" fillId="0" borderId="14" xfId="0" applyFont="1" applyBorder="1" applyAlignment="1">
      <alignment horizontal="left" vertical="top" wrapText="1"/>
    </xf>
    <xf numFmtId="0" fontId="50" fillId="0" borderId="15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/>
    </xf>
    <xf numFmtId="0" fontId="50" fillId="0" borderId="11" xfId="0" applyFont="1" applyBorder="1" applyAlignment="1">
      <alignment horizontal="left" vertical="top"/>
    </xf>
    <xf numFmtId="0" fontId="50" fillId="0" borderId="14" xfId="0" applyFont="1" applyBorder="1" applyAlignment="1">
      <alignment horizontal="left" vertical="top"/>
    </xf>
    <xf numFmtId="0" fontId="50" fillId="0" borderId="15" xfId="0" applyFont="1" applyBorder="1" applyAlignment="1">
      <alignment horizontal="left" vertical="top"/>
    </xf>
    <xf numFmtId="0" fontId="49" fillId="0" borderId="16" xfId="0" applyFont="1" applyBorder="1" applyAlignment="1">
      <alignment vertical="center" wrapText="1"/>
    </xf>
    <xf numFmtId="0" fontId="49" fillId="0" borderId="17" xfId="0" applyFont="1" applyBorder="1" applyAlignment="1">
      <alignment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6</xdr:row>
      <xdr:rowOff>352425</xdr:rowOff>
    </xdr:from>
    <xdr:to>
      <xdr:col>11</xdr:col>
      <xdr:colOff>1543050</xdr:colOff>
      <xdr:row>6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2028825"/>
          <a:ext cx="112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6</xdr:row>
      <xdr:rowOff>914400</xdr:rowOff>
    </xdr:from>
    <xdr:to>
      <xdr:col>8</xdr:col>
      <xdr:colOff>1343025</xdr:colOff>
      <xdr:row>6</xdr:row>
      <xdr:rowOff>1362075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259080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6</xdr:row>
      <xdr:rowOff>1057275</xdr:rowOff>
    </xdr:from>
    <xdr:to>
      <xdr:col>9</xdr:col>
      <xdr:colOff>733425</xdr:colOff>
      <xdr:row>6</xdr:row>
      <xdr:rowOff>1400175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2733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3">
      <selection activeCell="L16" sqref="L16"/>
    </sheetView>
  </sheetViews>
  <sheetFormatPr defaultColWidth="9.140625" defaultRowHeight="15"/>
  <cols>
    <col min="1" max="1" width="3.421875" style="13" customWidth="1"/>
    <col min="2" max="2" width="19.140625" style="13" customWidth="1"/>
    <col min="3" max="3" width="12.421875" style="13" customWidth="1"/>
    <col min="4" max="4" width="12.28125" style="13" customWidth="1"/>
    <col min="5" max="5" width="14.421875" style="13" customWidth="1"/>
    <col min="6" max="6" width="15.8515625" style="13" customWidth="1"/>
    <col min="7" max="7" width="16.421875" style="23" customWidth="1"/>
    <col min="8" max="8" width="12.421875" style="13" customWidth="1"/>
    <col min="9" max="9" width="26.421875" style="13" customWidth="1"/>
    <col min="10" max="10" width="11.140625" style="13" customWidth="1"/>
    <col min="11" max="11" width="22.7109375" style="13" customWidth="1"/>
    <col min="12" max="12" width="28.57421875" style="13" customWidth="1"/>
    <col min="13" max="13" width="22.28125" style="13" customWidth="1"/>
    <col min="14" max="16384" width="9.140625" style="13" customWidth="1"/>
  </cols>
  <sheetData>
    <row r="1" spans="1:12" ht="1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5"/>
    </row>
    <row r="2" spans="1:12" ht="1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4"/>
    </row>
    <row r="3" spans="1:12" ht="25.5" customHeight="1">
      <c r="A3" s="33" t="s">
        <v>24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9"/>
    </row>
    <row r="4" spans="1:12" s="25" customFormat="1" ht="25.5" customHeight="1">
      <c r="A4" s="35" t="s">
        <v>20</v>
      </c>
      <c r="B4" s="35"/>
      <c r="C4" s="35"/>
      <c r="D4" s="35"/>
      <c r="E4" s="41" t="s">
        <v>25</v>
      </c>
      <c r="F4" s="42"/>
      <c r="G4" s="42"/>
      <c r="H4" s="42"/>
      <c r="I4" s="42"/>
      <c r="J4" s="42"/>
      <c r="K4" s="42"/>
      <c r="L4" s="43"/>
    </row>
    <row r="5" spans="1:12" s="25" customFormat="1" ht="25.5" customHeight="1">
      <c r="A5" s="44" t="s">
        <v>21</v>
      </c>
      <c r="B5" s="44"/>
      <c r="C5" s="44"/>
      <c r="D5" s="44"/>
      <c r="E5" s="45" t="s">
        <v>22</v>
      </c>
      <c r="F5" s="46"/>
      <c r="G5" s="46"/>
      <c r="H5" s="46"/>
      <c r="I5" s="46"/>
      <c r="J5" s="46"/>
      <c r="K5" s="46"/>
      <c r="L5" s="47"/>
    </row>
    <row r="6" spans="1:12" s="25" customFormat="1" ht="25.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9"/>
    </row>
    <row r="7" spans="1:12" ht="113.25" customHeight="1" thickBot="1">
      <c r="A7" s="16" t="s">
        <v>7</v>
      </c>
      <c r="B7" s="16" t="s">
        <v>1</v>
      </c>
      <c r="C7" s="16" t="s">
        <v>17</v>
      </c>
      <c r="D7" s="16" t="s">
        <v>16</v>
      </c>
      <c r="E7" s="16" t="s">
        <v>23</v>
      </c>
      <c r="F7" s="16" t="s">
        <v>8</v>
      </c>
      <c r="G7" s="16" t="s">
        <v>18</v>
      </c>
      <c r="H7" s="16" t="s">
        <v>2</v>
      </c>
      <c r="I7" s="16" t="s">
        <v>19</v>
      </c>
      <c r="J7" s="16" t="s">
        <v>3</v>
      </c>
      <c r="K7" s="16" t="s">
        <v>4</v>
      </c>
      <c r="L7" s="16"/>
    </row>
    <row r="8" spans="1:13" s="24" customFormat="1" ht="74.25" customHeight="1" thickBot="1">
      <c r="A8" s="6">
        <v>1</v>
      </c>
      <c r="B8" s="48" t="s">
        <v>26</v>
      </c>
      <c r="C8" s="16" t="s">
        <v>34</v>
      </c>
      <c r="D8" s="50">
        <v>200</v>
      </c>
      <c r="E8" s="16">
        <v>398.65</v>
      </c>
      <c r="F8" s="16">
        <v>383.06</v>
      </c>
      <c r="G8" s="16">
        <v>736.3</v>
      </c>
      <c r="H8" s="17">
        <f aca="true" t="shared" si="0" ref="H8:H15">ROUND(AVERAGE(E8,F8,G8),2)</f>
        <v>506</v>
      </c>
      <c r="I8" s="8">
        <f aca="true" t="shared" si="1" ref="I8:I15">ROUND(STDEV(E8:G8),2)</f>
        <v>199.6</v>
      </c>
      <c r="J8" s="7">
        <f aca="true" t="shared" si="2" ref="J8:J15">ROUND(I8/H8*100,2)</f>
        <v>39.45</v>
      </c>
      <c r="K8" s="7" t="s">
        <v>15</v>
      </c>
      <c r="L8" s="8">
        <f>ROUND(H8*D8,2)</f>
        <v>101200</v>
      </c>
      <c r="M8" s="30"/>
    </row>
    <row r="9" spans="1:12" s="27" customFormat="1" ht="74.25" customHeight="1" thickBot="1">
      <c r="A9" s="6">
        <v>2</v>
      </c>
      <c r="B9" s="49" t="s">
        <v>27</v>
      </c>
      <c r="C9" s="16" t="s">
        <v>34</v>
      </c>
      <c r="D9" s="51">
        <v>2800</v>
      </c>
      <c r="E9" s="16">
        <v>567.3</v>
      </c>
      <c r="F9" s="16">
        <v>387.89</v>
      </c>
      <c r="G9" s="16">
        <v>518.53</v>
      </c>
      <c r="H9" s="17">
        <f t="shared" si="0"/>
        <v>491.24</v>
      </c>
      <c r="I9" s="8">
        <f t="shared" si="1"/>
        <v>92.77</v>
      </c>
      <c r="J9" s="7">
        <f t="shared" si="2"/>
        <v>18.88</v>
      </c>
      <c r="K9" s="7" t="s">
        <v>15</v>
      </c>
      <c r="L9" s="8">
        <f aca="true" t="shared" si="3" ref="L9:L15">ROUND(H9*D9,2)</f>
        <v>1375472</v>
      </c>
    </row>
    <row r="10" spans="1:12" s="27" customFormat="1" ht="74.25" customHeight="1" thickBot="1">
      <c r="A10" s="6">
        <v>3</v>
      </c>
      <c r="B10" s="49" t="s">
        <v>28</v>
      </c>
      <c r="C10" s="16" t="s">
        <v>34</v>
      </c>
      <c r="D10" s="51">
        <v>1200</v>
      </c>
      <c r="E10" s="16">
        <v>573.8</v>
      </c>
      <c r="F10" s="16">
        <v>418.33</v>
      </c>
      <c r="G10" s="16">
        <v>486.03</v>
      </c>
      <c r="H10" s="17">
        <f t="shared" si="0"/>
        <v>492.72</v>
      </c>
      <c r="I10" s="8">
        <f t="shared" si="1"/>
        <v>77.95</v>
      </c>
      <c r="J10" s="7">
        <f t="shared" si="2"/>
        <v>15.82</v>
      </c>
      <c r="K10" s="7" t="s">
        <v>15</v>
      </c>
      <c r="L10" s="8">
        <f t="shared" si="3"/>
        <v>591264</v>
      </c>
    </row>
    <row r="11" spans="1:12" s="27" customFormat="1" ht="74.25" customHeight="1" thickBot="1">
      <c r="A11" s="6">
        <v>4</v>
      </c>
      <c r="B11" s="49" t="s">
        <v>29</v>
      </c>
      <c r="C11" s="16" t="s">
        <v>34</v>
      </c>
      <c r="D11" s="51">
        <v>2400</v>
      </c>
      <c r="E11" s="16">
        <v>343.5</v>
      </c>
      <c r="F11" s="16">
        <v>343.5</v>
      </c>
      <c r="G11" s="16">
        <v>343.5</v>
      </c>
      <c r="H11" s="17">
        <f t="shared" si="0"/>
        <v>343.5</v>
      </c>
      <c r="I11" s="8">
        <f t="shared" si="1"/>
        <v>0</v>
      </c>
      <c r="J11" s="7">
        <f t="shared" si="2"/>
        <v>0</v>
      </c>
      <c r="K11" s="7" t="s">
        <v>15</v>
      </c>
      <c r="L11" s="8">
        <f t="shared" si="3"/>
        <v>824400</v>
      </c>
    </row>
    <row r="12" spans="1:12" s="27" customFormat="1" ht="74.25" customHeight="1" thickBot="1">
      <c r="A12" s="6">
        <v>5</v>
      </c>
      <c r="B12" s="49" t="s">
        <v>30</v>
      </c>
      <c r="C12" s="16" t="s">
        <v>34</v>
      </c>
      <c r="D12" s="51">
        <v>800</v>
      </c>
      <c r="E12" s="16">
        <v>528.1</v>
      </c>
      <c r="F12" s="16">
        <v>498.44</v>
      </c>
      <c r="G12" s="16">
        <v>497.06</v>
      </c>
      <c r="H12" s="17">
        <f t="shared" si="0"/>
        <v>507.87</v>
      </c>
      <c r="I12" s="8">
        <f t="shared" si="1"/>
        <v>17.54</v>
      </c>
      <c r="J12" s="7">
        <f t="shared" si="2"/>
        <v>3.45</v>
      </c>
      <c r="K12" s="7" t="s">
        <v>15</v>
      </c>
      <c r="L12" s="8">
        <f t="shared" si="3"/>
        <v>406296</v>
      </c>
    </row>
    <row r="13" spans="1:12" s="27" customFormat="1" ht="74.25" customHeight="1" thickBot="1">
      <c r="A13" s="6">
        <v>6</v>
      </c>
      <c r="B13" s="49" t="s">
        <v>31</v>
      </c>
      <c r="C13" s="16" t="s">
        <v>34</v>
      </c>
      <c r="D13" s="51">
        <v>330</v>
      </c>
      <c r="E13" s="16">
        <v>741.11</v>
      </c>
      <c r="F13" s="16">
        <v>704.17</v>
      </c>
      <c r="G13" s="16">
        <v>919.72</v>
      </c>
      <c r="H13" s="17">
        <f t="shared" si="0"/>
        <v>788.33</v>
      </c>
      <c r="I13" s="8">
        <f t="shared" si="1"/>
        <v>115.27</v>
      </c>
      <c r="J13" s="7">
        <f t="shared" si="2"/>
        <v>14.62</v>
      </c>
      <c r="K13" s="7" t="s">
        <v>15</v>
      </c>
      <c r="L13" s="8">
        <f t="shared" si="3"/>
        <v>260148.9</v>
      </c>
    </row>
    <row r="14" spans="1:12" s="31" customFormat="1" ht="74.25" customHeight="1" thickBot="1">
      <c r="A14" s="6">
        <v>7</v>
      </c>
      <c r="B14" s="49" t="s">
        <v>32</v>
      </c>
      <c r="C14" s="16" t="s">
        <v>34</v>
      </c>
      <c r="D14" s="51">
        <v>1400</v>
      </c>
      <c r="E14" s="16">
        <v>171.23</v>
      </c>
      <c r="F14" s="16">
        <v>147.16</v>
      </c>
      <c r="G14" s="16">
        <v>135.89</v>
      </c>
      <c r="H14" s="17">
        <f t="shared" si="0"/>
        <v>151.43</v>
      </c>
      <c r="I14" s="8">
        <f t="shared" si="1"/>
        <v>18.05</v>
      </c>
      <c r="J14" s="7">
        <f t="shared" si="2"/>
        <v>11.92</v>
      </c>
      <c r="K14" s="7" t="s">
        <v>15</v>
      </c>
      <c r="L14" s="8">
        <f t="shared" si="3"/>
        <v>212002</v>
      </c>
    </row>
    <row r="15" spans="1:12" s="28" customFormat="1" ht="74.25" customHeight="1" thickBot="1">
      <c r="A15" s="6">
        <v>8</v>
      </c>
      <c r="B15" s="49" t="s">
        <v>33</v>
      </c>
      <c r="C15" s="16" t="s">
        <v>34</v>
      </c>
      <c r="D15" s="51">
        <v>1600</v>
      </c>
      <c r="E15" s="16">
        <v>135.36</v>
      </c>
      <c r="F15" s="16">
        <v>128.59</v>
      </c>
      <c r="G15" s="16">
        <v>135.36</v>
      </c>
      <c r="H15" s="17">
        <f t="shared" si="0"/>
        <v>133.1</v>
      </c>
      <c r="I15" s="8">
        <f t="shared" si="1"/>
        <v>3.91</v>
      </c>
      <c r="J15" s="7">
        <f t="shared" si="2"/>
        <v>2.94</v>
      </c>
      <c r="K15" s="7" t="s">
        <v>15</v>
      </c>
      <c r="L15" s="8">
        <f t="shared" si="3"/>
        <v>212960</v>
      </c>
    </row>
    <row r="16" spans="1:12" ht="15" customHeight="1" thickBot="1">
      <c r="A16" s="34" t="s">
        <v>5</v>
      </c>
      <c r="B16" s="34"/>
      <c r="C16" s="18"/>
      <c r="D16" s="34"/>
      <c r="E16" s="34"/>
      <c r="F16" s="34"/>
      <c r="G16" s="34"/>
      <c r="H16" s="34"/>
      <c r="I16" s="34"/>
      <c r="J16" s="34"/>
      <c r="K16" s="21"/>
      <c r="L16" s="29">
        <f>SUM(L8:L15)</f>
        <v>3983742.9</v>
      </c>
    </row>
    <row r="17" spans="2:12" ht="16.5" thickTop="1">
      <c r="B17" s="19" t="s">
        <v>6</v>
      </c>
      <c r="C17" s="19"/>
      <c r="D17" s="19"/>
      <c r="E17" s="19"/>
      <c r="F17" s="19"/>
      <c r="G17" s="19"/>
      <c r="H17" s="19"/>
      <c r="I17" s="19"/>
      <c r="J17" s="19"/>
      <c r="K17" s="19"/>
      <c r="L17" s="1"/>
    </row>
    <row r="18" spans="1:12" ht="15.75">
      <c r="A18" s="2"/>
      <c r="B18" s="38" t="s">
        <v>9</v>
      </c>
      <c r="C18" s="38"/>
      <c r="D18" s="38"/>
      <c r="E18" s="38"/>
      <c r="F18" s="38"/>
      <c r="G18" s="38"/>
      <c r="H18" s="38"/>
      <c r="I18" s="38"/>
      <c r="J18" s="38"/>
      <c r="K18" s="38"/>
      <c r="L18" s="1"/>
    </row>
    <row r="19" spans="2:12" ht="15.75">
      <c r="B19" s="38" t="s">
        <v>10</v>
      </c>
      <c r="C19" s="38"/>
      <c r="D19" s="38"/>
      <c r="E19" s="38"/>
      <c r="F19" s="38"/>
      <c r="G19" s="38"/>
      <c r="H19" s="38"/>
      <c r="I19" s="38"/>
      <c r="J19" s="38"/>
      <c r="K19" s="38"/>
      <c r="L19" s="1"/>
    </row>
    <row r="20" spans="2:12" ht="15.75">
      <c r="B20" s="38" t="s">
        <v>11</v>
      </c>
      <c r="C20" s="38"/>
      <c r="D20" s="38"/>
      <c r="E20" s="38"/>
      <c r="F20" s="38"/>
      <c r="G20" s="38"/>
      <c r="H20" s="38"/>
      <c r="I20" s="38"/>
      <c r="J20" s="38"/>
      <c r="K20" s="38"/>
      <c r="L20" s="1"/>
    </row>
    <row r="21" spans="2:12" ht="15.75">
      <c r="B21" s="38" t="s">
        <v>12</v>
      </c>
      <c r="C21" s="38"/>
      <c r="D21" s="38"/>
      <c r="E21" s="38"/>
      <c r="F21" s="38"/>
      <c r="G21" s="38"/>
      <c r="H21" s="38"/>
      <c r="I21" s="38"/>
      <c r="J21" s="38"/>
      <c r="K21" s="38"/>
      <c r="L21" s="1"/>
    </row>
    <row r="22" spans="2:12" ht="15" customHeight="1">
      <c r="B22" s="38" t="s">
        <v>13</v>
      </c>
      <c r="C22" s="38"/>
      <c r="D22" s="38"/>
      <c r="E22" s="38"/>
      <c r="F22" s="38"/>
      <c r="G22" s="38"/>
      <c r="H22" s="38"/>
      <c r="I22" s="38"/>
      <c r="J22" s="38"/>
      <c r="K22" s="38"/>
      <c r="L22" s="1"/>
    </row>
    <row r="23" spans="2:12" ht="16.5" customHeight="1">
      <c r="B23" s="38" t="s">
        <v>14</v>
      </c>
      <c r="C23" s="38"/>
      <c r="D23" s="38"/>
      <c r="E23" s="38"/>
      <c r="F23" s="38"/>
      <c r="G23" s="38"/>
      <c r="H23" s="38"/>
      <c r="I23" s="38"/>
      <c r="J23" s="38"/>
      <c r="K23" s="38"/>
      <c r="L23" s="1"/>
    </row>
    <row r="24" spans="2:12" ht="15.75">
      <c r="B24" s="20"/>
      <c r="C24" s="20"/>
      <c r="D24" s="20"/>
      <c r="E24" s="20"/>
      <c r="F24" s="20"/>
      <c r="G24" s="22"/>
      <c r="H24" s="20"/>
      <c r="I24" s="20"/>
      <c r="J24" s="20"/>
      <c r="K24" s="20"/>
      <c r="L24" s="1"/>
    </row>
    <row r="25" spans="1:12" ht="15.75">
      <c r="A25" s="10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1"/>
    </row>
    <row r="26" spans="1:12" ht="15.75">
      <c r="A26" s="11"/>
      <c r="B26" s="15"/>
      <c r="C26" s="3"/>
      <c r="D26" s="3"/>
      <c r="E26" s="3"/>
      <c r="F26" s="3"/>
      <c r="G26" s="3"/>
      <c r="H26" s="3"/>
      <c r="I26" s="3"/>
      <c r="J26" s="3"/>
      <c r="K26" s="3"/>
      <c r="L26" s="1"/>
    </row>
    <row r="27" spans="1:12" ht="12.75" customHeight="1">
      <c r="A27" s="11"/>
      <c r="B27" s="14"/>
      <c r="C27" s="12"/>
      <c r="D27" s="12"/>
      <c r="E27" s="12"/>
      <c r="F27" s="12"/>
      <c r="G27" s="12"/>
      <c r="H27" s="12"/>
      <c r="I27" s="12"/>
      <c r="J27" s="12"/>
      <c r="K27" s="12"/>
      <c r="L27" s="1"/>
    </row>
    <row r="28" spans="1:11" ht="13.5" customHeight="1">
      <c r="A28" s="11"/>
      <c r="B28" s="40"/>
      <c r="C28" s="40"/>
      <c r="D28" s="40"/>
      <c r="E28" s="40"/>
      <c r="F28" s="40"/>
      <c r="G28" s="40"/>
      <c r="H28" s="40"/>
      <c r="I28" s="40"/>
      <c r="J28" s="40"/>
      <c r="K28" s="40"/>
    </row>
    <row r="30" spans="1:11" ht="1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</row>
  </sheetData>
  <sheetProtection/>
  <mergeCells count="18">
    <mergeCell ref="D16:J16"/>
    <mergeCell ref="B25:K25"/>
    <mergeCell ref="B28:K28"/>
    <mergeCell ref="B23:K23"/>
    <mergeCell ref="B22:K22"/>
    <mergeCell ref="E4:L4"/>
    <mergeCell ref="A5:D5"/>
    <mergeCell ref="E5:L5"/>
    <mergeCell ref="A1:K1"/>
    <mergeCell ref="A3:K3"/>
    <mergeCell ref="A16:B16"/>
    <mergeCell ref="A4:D4"/>
    <mergeCell ref="A2:K2"/>
    <mergeCell ref="A30:K30"/>
    <mergeCell ref="B20:K20"/>
    <mergeCell ref="B21:K21"/>
    <mergeCell ref="B18:K18"/>
    <mergeCell ref="B19:K1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7"/>
  <drawing r:id="rId6"/>
  <legacyDrawing r:id="rId5"/>
  <oleObjects>
    <oleObject progId="Equation.3" shapeId="1348672" r:id="rId1"/>
    <oleObject progId="Equation.3" shapeId="1348671" r:id="rId2"/>
    <oleObject progId="Equation.3" shapeId="1309030" r:id="rId3"/>
    <oleObject progId="Equation.3" shapeId="13090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Admin86</cp:lastModifiedBy>
  <cp:lastPrinted>2014-08-21T06:40:47Z</cp:lastPrinted>
  <dcterms:created xsi:type="dcterms:W3CDTF">2014-07-02T09:07:27Z</dcterms:created>
  <dcterms:modified xsi:type="dcterms:W3CDTF">2024-03-29T10:39:23Z</dcterms:modified>
  <cp:category/>
  <cp:version/>
  <cp:contentType/>
  <cp:contentStatus/>
</cp:coreProperties>
</file>