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Специалист по закупкам\КОНКУРЕНТНЫЕ ПРОЦЕДУРЫ\Фитинги\"/>
    </mc:Choice>
  </mc:AlternateContent>
  <bookViews>
    <workbookView xWindow="0" yWindow="0" windowWidth="28800" windowHeight="12435" tabRatio="500"/>
  </bookViews>
  <sheets>
    <sheet name="Лист1" sheetId="1" r:id="rId1"/>
  </sheets>
  <definedNames>
    <definedName name="_xlnm.Print_Area" localSheetId="0">Лист1!$A$1:$AC$69</definedName>
  </definedNames>
  <calcPr calcId="15251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6" i="1" l="1"/>
  <c r="AC26" i="1"/>
  <c r="AB34" i="1"/>
  <c r="AC34" i="1"/>
  <c r="AB33" i="1"/>
  <c r="AC33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5" i="1"/>
  <c r="AC35" i="1"/>
  <c r="AB36" i="1"/>
  <c r="AC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C55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  <c r="Z46" i="1"/>
  <c r="AA46" i="1"/>
  <c r="Z47" i="1"/>
  <c r="AA47" i="1"/>
  <c r="Z48" i="1"/>
  <c r="AA48" i="1"/>
  <c r="Z49" i="1"/>
  <c r="AA49" i="1"/>
  <c r="Z50" i="1"/>
  <c r="AA50" i="1"/>
  <c r="Z51" i="1"/>
  <c r="AA51" i="1"/>
  <c r="Z52" i="1"/>
  <c r="AA52" i="1"/>
  <c r="Z53" i="1"/>
  <c r="AA53" i="1"/>
  <c r="Z54" i="1"/>
  <c r="AA54" i="1"/>
</calcChain>
</file>

<file path=xl/sharedStrings.xml><?xml version="1.0" encoding="utf-8"?>
<sst xmlns="http://schemas.openxmlformats.org/spreadsheetml/2006/main" count="156" uniqueCount="95">
  <si>
    <t xml:space="preserve"> </t>
  </si>
  <si>
    <t xml:space="preserve">Обоснование начальной (максимальной) цены контракта, 
цены контракта, заключаемого с единственным поставщиком (подрядчиком, исполнителем)           </t>
  </si>
  <si>
    <t>Характеристики объекта закупки</t>
  </si>
  <si>
    <t xml:space="preserve">Расчет НМЦК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</si>
  <si>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</si>
  <si>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</si>
  <si>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</si>
  <si>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</si>
  <si>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</si>
  <si>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</si>
  <si>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</si>
  <si>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</si>
  <si>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</si>
  <si>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</si>
  <si>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</si>
  <si>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</si>
  <si>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</si>
  <si>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</si>
  <si>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</si>
  <si>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</si>
  <si>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</si>
  <si>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</si>
  <si>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</si>
  <si>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</si>
  <si>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</si>
  <si>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</si>
  <si>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</si>
  <si>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НМЦК (рын)</t>
  </si>
  <si>
    <t>Цена (руб.)</t>
  </si>
  <si>
    <t>Итого:</t>
  </si>
  <si>
    <t>Работник контрактной службы/контрактный управляющий:</t>
  </si>
  <si>
    <t>(должность)</t>
  </si>
  <si>
    <t>(подпись/расшифровка подписи)</t>
  </si>
  <si>
    <t>Поставщик 1</t>
  </si>
  <si>
    <t>Поставщик 2</t>
  </si>
  <si>
    <t>Поставщик 3</t>
  </si>
  <si>
    <t>Средняя цена (руб.)</t>
  </si>
  <si>
    <t>в соответствии с описанием</t>
  </si>
  <si>
    <t>Используемый метод определения НМЦК
с обоснованием: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</si>
  <si>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
Расчет выполнен в соответствии с Методическими рекомендациями, утвержденными приказом МЭР РФ от 02.10.2013 №567</t>
  </si>
  <si>
    <t>* Цены контрактов из ЕИС скорректированы в зависимости от способа осуществления закупки согласно п.3.16 методических рекомендаций Приказа Минэкономразвития № 567 от 02.10.2013.</t>
  </si>
  <si>
    <t>Специалист по закупкам</t>
  </si>
  <si>
    <t>Приложение № 2 к извещению о проведении запроса котировок</t>
  </si>
  <si>
    <t>На основании проведенного анализа рынка и расчетов, цена нединицы: 9,03 Максимальное значение цены Договора: 800 000 (восемьсот тысяч) рублей 00 копеек</t>
  </si>
  <si>
    <t>метр</t>
  </si>
  <si>
    <t>лист</t>
  </si>
  <si>
    <t>шт</t>
  </si>
  <si>
    <t>Хомут для труб с гайкой М8</t>
  </si>
  <si>
    <t>МП "Туртасское КП</t>
  </si>
  <si>
    <t>Задвижка ∅ 80 чугун</t>
  </si>
  <si>
    <t>Задвижка ∅ 100 чугун</t>
  </si>
  <si>
    <t>Манометр МТ-100</t>
  </si>
  <si>
    <t>Муфта ∅ 32 полиэтилен</t>
  </si>
  <si>
    <t>Муфта (переход) ПЭ32 - ст.1/2" НР</t>
  </si>
  <si>
    <t>Муфта (переход) ПЭ ∅63/32</t>
  </si>
  <si>
    <t>Муфта (переход) ПЭ ∅110/63</t>
  </si>
  <si>
    <t>Втулка ПЭ ∅110</t>
  </si>
  <si>
    <t>Фланец сталь ∅110</t>
  </si>
  <si>
    <t xml:space="preserve">Муфта ПЭ ∅63 </t>
  </si>
  <si>
    <t xml:space="preserve">Муфта ПЭ ∅110 </t>
  </si>
  <si>
    <t>Муфта седельная ПЭ ∅ 63/32</t>
  </si>
  <si>
    <t xml:space="preserve">Муфта седельная ПЭ ∅110/32 </t>
  </si>
  <si>
    <t>Кран шаровый латунь ВР1/2*ВР1/2</t>
  </si>
  <si>
    <t>Муфта седельная ПЭ ∅160/32</t>
  </si>
  <si>
    <t>Труба ПП многослойная  ∅16</t>
  </si>
  <si>
    <t>угол ПП 90° ∅20</t>
  </si>
  <si>
    <t>т</t>
  </si>
  <si>
    <t>Задвижка ∅ 200 чугун</t>
  </si>
  <si>
    <t>Задвижка ∅ 150 чугун</t>
  </si>
  <si>
    <t>Муфта ПЭ ∅ 160</t>
  </si>
  <si>
    <t>Труба ПЭ ∅ 110</t>
  </si>
  <si>
    <t>Труба ПЭ ∅ 32</t>
  </si>
  <si>
    <t>Труба  сталь ∅ 57</t>
  </si>
  <si>
    <t>Труба сталь ∅ 110</t>
  </si>
  <si>
    <t>Труба ПП многослойная  ∅ 20</t>
  </si>
  <si>
    <t>Труба ПП многослойная  ∅ 25</t>
  </si>
  <si>
    <t>Труба ПП многослойная  ∅ 32</t>
  </si>
  <si>
    <t>Труба ПП многослойная  ∅ 40</t>
  </si>
  <si>
    <t>Труба ПП многослойная  ∅ 50</t>
  </si>
  <si>
    <t>Труба ПП многослойная  ∅ 63</t>
  </si>
  <si>
    <t>муфта ПП ∅ 20</t>
  </si>
  <si>
    <t>муфта ПП ∅ 25</t>
  </si>
  <si>
    <t>муфта ПП ∅ 32</t>
  </si>
  <si>
    <t>муфта ПП ∅ 40</t>
  </si>
  <si>
    <t>муфта ПП ∅ 50</t>
  </si>
  <si>
    <t>муфта ПП ∅ 63</t>
  </si>
  <si>
    <t>угол ПП 90° ∅ 25</t>
  </si>
  <si>
    <t>угол ПП 90° ∅ 32</t>
  </si>
  <si>
    <t>угол ПП 90° ∅ 40</t>
  </si>
  <si>
    <t>угол ПП 90° ∅ 50</t>
  </si>
  <si>
    <t>угол ПП 90° ∅ 63</t>
  </si>
  <si>
    <t>кран  ПП ∅ 32</t>
  </si>
  <si>
    <t>Ефимова Т.В.</t>
  </si>
  <si>
    <r>
      <rPr>
        <b/>
        <sz val="12"/>
        <color rgb="FF000000"/>
        <rFont val="Times New Roman"/>
        <family val="1"/>
        <charset val="204"/>
      </rPr>
      <t>Утверждаю:</t>
    </r>
    <r>
      <rPr>
        <sz val="12"/>
        <color rgb="FF000000"/>
        <rFont val="Times New Roman"/>
        <family val="1"/>
        <charset val="204"/>
      </rPr>
      <t xml:space="preserve">
Директор МП "Туртасское КП"______________А.Н. Быков
</t>
    </r>
  </si>
  <si>
    <t>Дата подготовки обоснования НМЦК: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</si>
</sst>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#########"/>
    <numFmt numFmtId="165" formatCode="0.000"/>
  </numFmts>
  <fonts count="15" x14ac:knownFonts="1">
    <font>
      <sz val="11"/>
      <color rgb="FF000000"/>
      <name val="Calibri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77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2" fontId="1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vertical="center" wrapText="1"/>
    </xf>
    <xf numFmtId="4" fontId="0" fillId="0" borderId="0" xfId="0" applyNumberFormat="1" applyBorder="1"/>
    <xf numFmtId="2" fontId="0" fillId="0" borderId="0" xfId="0" applyNumberFormat="1" applyBorder="1"/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top" wrapText="1"/>
    </xf>
    <xf numFmtId="2" fontId="10" fillId="0" borderId="0" xfId="0" applyNumberFormat="1" applyFont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7</xdr:row>
      <xdr:rowOff>182245</xdr:rowOff>
    </xdr:from>
    <xdr:to>
      <xdr:col>2</xdr:col>
      <xdr:colOff>128270</xdr:colOff>
      <xdr:row>7</xdr:row>
      <xdr:rowOff>802005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219075</xdr:colOff>
      <xdr:row>9</xdr:row>
      <xdr:rowOff>85725</xdr:rowOff>
    </xdr:from>
    <xdr:to>
      <xdr:col>28</xdr:col>
      <xdr:colOff>1619885</xdr:colOff>
      <xdr:row>9</xdr:row>
      <xdr:rowOff>614045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0" y="4770120"/>
          <a:ext cx="1400810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25</xdr:col>
      <xdr:colOff>123825</xdr:colOff>
      <xdr:row>9</xdr:row>
      <xdr:rowOff>76200</xdr:rowOff>
    </xdr:from>
    <xdr:to>
      <xdr:col>25</xdr:col>
      <xdr:colOff>1200150</xdr:colOff>
      <xdr:row>9</xdr:row>
      <xdr:rowOff>601980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75975" y="4760595"/>
          <a:ext cx="1076325" cy="5257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180976</xdr:colOff>
      <xdr:row>9</xdr:row>
      <xdr:rowOff>152399</xdr:rowOff>
    </xdr:from>
    <xdr:to>
      <xdr:col>26</xdr:col>
      <xdr:colOff>1381126</xdr:colOff>
      <xdr:row>9</xdr:row>
      <xdr:rowOff>608964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04725" y="4836160"/>
          <a:ext cx="1200150" cy="456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2"/>
  <sheetViews>
    <sheetView tabSelected="1" zoomScale="93" zoomScaleNormal="93" zoomScaleSheetLayoutView="85" workbookViewId="0">
      <selection activeCell="AC62" sqref="AC62"/>
    </sheetView>
  </sheetViews>
  <sheetFormatPr defaultColWidth="9" defaultRowHeight="15" x14ac:dyDescent="0.25"/>
  <cols>
    <col min="1" max="1" width="7.85546875" customWidth="1"/>
    <col min="2" max="2" width="20.85546875" customWidth="1"/>
    <col min="3" max="3" width="17.85546875" customWidth="1"/>
    <col min="4" max="4" width="17" customWidth="1"/>
    <col min="5" max="5" width="13.7109375" customWidth="1"/>
    <col min="6" max="8" width="22" style="1" customWidth="1"/>
    <col min="9" max="25" width="22" style="1" hidden="1" customWidth="1"/>
    <col min="26" max="26" width="20.5703125" style="1" customWidth="1"/>
    <col min="27" max="27" width="23" style="1" customWidth="1"/>
    <col min="28" max="28" width="15.140625" style="1" customWidth="1"/>
    <col min="29" max="29" width="27.7109375" customWidth="1"/>
    <col min="30" max="30" width="18.42578125" customWidth="1"/>
    <col min="31" max="1024" width="9.140625" customWidth="1"/>
  </cols>
  <sheetData>
    <row r="1" spans="1:29" ht="15" customHeight="1" x14ac:dyDescent="0.25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7" t="s">
        <v>42</v>
      </c>
      <c r="AA1" s="47"/>
      <c r="AB1" s="47"/>
      <c r="AC1" s="47"/>
    </row>
    <row r="2" spans="1:29" ht="64.5" customHeight="1" x14ac:dyDescent="0.25">
      <c r="A2" s="2"/>
      <c r="B2" s="2"/>
      <c r="C2" s="2"/>
      <c r="D2" s="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8" t="s">
        <v>93</v>
      </c>
      <c r="AB2" s="48"/>
      <c r="AC2" s="48"/>
    </row>
    <row r="3" spans="1:29" ht="41.1" customHeight="1" x14ac:dyDescent="0.3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ht="15" customHeight="1" x14ac:dyDescent="0.25">
      <c r="A4" s="2"/>
      <c r="B4" s="2"/>
      <c r="C4" s="2"/>
      <c r="D4" s="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9" ht="27" customHeight="1" x14ac:dyDescent="0.25">
      <c r="A5" s="53" t="s">
        <v>2</v>
      </c>
      <c r="B5" s="53"/>
      <c r="C5" s="53" t="s">
        <v>37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29" ht="45" customHeight="1" x14ac:dyDescent="0.25">
      <c r="A6" s="53" t="s">
        <v>38</v>
      </c>
      <c r="B6" s="53"/>
      <c r="C6" s="54" t="s">
        <v>39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</row>
    <row r="7" spans="1:29" ht="24" customHeight="1" x14ac:dyDescent="0.25">
      <c r="A7" s="55" t="s">
        <v>48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8"/>
    </row>
    <row r="8" spans="1:29" ht="120" customHeight="1" x14ac:dyDescent="0.25">
      <c r="A8" s="59" t="s">
        <v>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ht="33" customHeight="1" x14ac:dyDescent="0.25">
      <c r="A9" s="53" t="s">
        <v>4</v>
      </c>
      <c r="B9" s="53" t="s">
        <v>5</v>
      </c>
      <c r="C9" s="53"/>
      <c r="D9" s="53" t="s">
        <v>6</v>
      </c>
      <c r="E9" s="65" t="s">
        <v>7</v>
      </c>
      <c r="F9" s="7" t="s">
        <v>33</v>
      </c>
      <c r="G9" s="7" t="s">
        <v>34</v>
      </c>
      <c r="H9" s="7" t="s">
        <v>35</v>
      </c>
      <c r="I9" s="7" t="s">
        <v>8</v>
      </c>
      <c r="J9" s="7" t="s">
        <v>9</v>
      </c>
      <c r="K9" s="7" t="s">
        <v>10</v>
      </c>
      <c r="L9" s="7" t="s">
        <v>11</v>
      </c>
      <c r="M9" s="7" t="s">
        <v>12</v>
      </c>
      <c r="N9" s="7" t="s">
        <v>13</v>
      </c>
      <c r="O9" s="7" t="s">
        <v>14</v>
      </c>
      <c r="P9" s="7" t="s">
        <v>15</v>
      </c>
      <c r="Q9" s="7" t="s">
        <v>16</v>
      </c>
      <c r="R9" s="7" t="s">
        <v>17</v>
      </c>
      <c r="S9" s="7" t="s">
        <v>18</v>
      </c>
      <c r="T9" s="7" t="s">
        <v>19</v>
      </c>
      <c r="U9" s="7" t="s">
        <v>20</v>
      </c>
      <c r="V9" s="7" t="s">
        <v>21</v>
      </c>
      <c r="W9" s="7" t="s">
        <v>22</v>
      </c>
      <c r="X9" s="7" t="s">
        <v>23</v>
      </c>
      <c r="Y9" s="7" t="s">
        <v>24</v>
      </c>
      <c r="Z9" s="8" t="s">
        <v>25</v>
      </c>
      <c r="AA9" s="8" t="s">
        <v>26</v>
      </c>
      <c r="AB9" s="65" t="s">
        <v>36</v>
      </c>
      <c r="AC9" s="19" t="s">
        <v>27</v>
      </c>
    </row>
    <row r="10" spans="1:29" ht="51" customHeight="1" x14ac:dyDescent="0.25">
      <c r="A10" s="53"/>
      <c r="B10" s="53"/>
      <c r="C10" s="53"/>
      <c r="D10" s="53"/>
      <c r="E10" s="65"/>
      <c r="F10" s="7" t="s">
        <v>28</v>
      </c>
      <c r="G10" s="7" t="s">
        <v>28</v>
      </c>
      <c r="H10" s="7" t="s">
        <v>28</v>
      </c>
      <c r="I10" s="7" t="s">
        <v>28</v>
      </c>
      <c r="J10" s="7" t="s">
        <v>28</v>
      </c>
      <c r="K10" s="7" t="s">
        <v>28</v>
      </c>
      <c r="L10" s="7" t="s">
        <v>28</v>
      </c>
      <c r="M10" s="7" t="s">
        <v>28</v>
      </c>
      <c r="N10" s="7" t="s">
        <v>28</v>
      </c>
      <c r="O10" s="7" t="s">
        <v>28</v>
      </c>
      <c r="P10" s="7" t="s">
        <v>28</v>
      </c>
      <c r="Q10" s="7" t="s">
        <v>28</v>
      </c>
      <c r="R10" s="7" t="s">
        <v>28</v>
      </c>
      <c r="S10" s="7" t="s">
        <v>28</v>
      </c>
      <c r="T10" s="7" t="s">
        <v>28</v>
      </c>
      <c r="U10" s="7" t="s">
        <v>28</v>
      </c>
      <c r="V10" s="7" t="s">
        <v>28</v>
      </c>
      <c r="W10" s="7" t="s">
        <v>28</v>
      </c>
      <c r="X10" s="7" t="s">
        <v>28</v>
      </c>
      <c r="Y10" s="7" t="s">
        <v>28</v>
      </c>
      <c r="Z10" s="20"/>
      <c r="AA10" s="20"/>
      <c r="AB10" s="65"/>
      <c r="AC10" s="21"/>
    </row>
    <row r="11" spans="1:29" ht="51" customHeight="1" x14ac:dyDescent="0.25">
      <c r="A11" s="30">
        <v>1</v>
      </c>
      <c r="B11" s="53" t="s">
        <v>67</v>
      </c>
      <c r="C11" s="53"/>
      <c r="D11" s="30" t="s">
        <v>46</v>
      </c>
      <c r="E11" s="31">
        <v>3</v>
      </c>
      <c r="F11" s="7">
        <v>21600</v>
      </c>
      <c r="G11" s="33">
        <v>27000</v>
      </c>
      <c r="H11" s="33">
        <v>11500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22">
        <f t="shared" ref="Z11:Z53" si="0">ROUND(_xlfn.STDEV.S(F11:Y11)/AB11*100,2)</f>
        <v>39.270000000000003</v>
      </c>
      <c r="AA11" s="22">
        <f t="shared" ref="AA11:AA53" si="1">Z11/AB11*100</f>
        <v>0.19602332712534559</v>
      </c>
      <c r="AB11" s="22">
        <f t="shared" ref="AB11:AB53" si="2">ROUND((F11+G11+H11)/3,2)</f>
        <v>20033.330000000002</v>
      </c>
      <c r="AC11" s="22">
        <f t="shared" ref="AC11:AC53" si="3">AB11*E11</f>
        <v>60099.990000000005</v>
      </c>
    </row>
    <row r="12" spans="1:29" ht="51" customHeight="1" x14ac:dyDescent="0.25">
      <c r="A12" s="30">
        <v>2</v>
      </c>
      <c r="B12" s="53" t="s">
        <v>68</v>
      </c>
      <c r="C12" s="53"/>
      <c r="D12" s="30" t="s">
        <v>46</v>
      </c>
      <c r="E12" s="31">
        <v>4</v>
      </c>
      <c r="F12" s="7">
        <v>13100</v>
      </c>
      <c r="G12" s="7">
        <v>24970</v>
      </c>
      <c r="H12" s="33">
        <v>6890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2">
        <f t="shared" si="0"/>
        <v>61.3</v>
      </c>
      <c r="AA12" s="22">
        <f t="shared" si="1"/>
        <v>0.40903015813386162</v>
      </c>
      <c r="AB12" s="22">
        <f t="shared" si="2"/>
        <v>14986.67</v>
      </c>
      <c r="AC12" s="22">
        <f t="shared" si="3"/>
        <v>59946.68</v>
      </c>
    </row>
    <row r="13" spans="1:29" ht="51" customHeight="1" x14ac:dyDescent="0.25">
      <c r="A13" s="30">
        <v>3</v>
      </c>
      <c r="B13" s="43" t="s">
        <v>50</v>
      </c>
      <c r="C13" s="44"/>
      <c r="D13" s="30" t="s">
        <v>46</v>
      </c>
      <c r="E13" s="31">
        <v>6</v>
      </c>
      <c r="F13" s="7">
        <v>6250</v>
      </c>
      <c r="G13" s="7">
        <v>10000</v>
      </c>
      <c r="H13" s="33">
        <v>3625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22">
        <f t="shared" si="0"/>
        <v>48.36</v>
      </c>
      <c r="AA13" s="22">
        <f t="shared" si="1"/>
        <v>0.72996226415094334</v>
      </c>
      <c r="AB13" s="22">
        <f t="shared" si="2"/>
        <v>6625</v>
      </c>
      <c r="AC13" s="22">
        <f t="shared" si="3"/>
        <v>39750</v>
      </c>
    </row>
    <row r="14" spans="1:29" ht="51" customHeight="1" x14ac:dyDescent="0.25">
      <c r="A14" s="41">
        <v>4</v>
      </c>
      <c r="B14" s="43" t="s">
        <v>49</v>
      </c>
      <c r="C14" s="44"/>
      <c r="D14" s="30" t="s">
        <v>46</v>
      </c>
      <c r="E14" s="31">
        <v>4</v>
      </c>
      <c r="F14" s="7">
        <v>4670</v>
      </c>
      <c r="G14" s="7">
        <v>6800</v>
      </c>
      <c r="H14" s="7">
        <v>3250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2">
        <f t="shared" si="0"/>
        <v>36.42</v>
      </c>
      <c r="AA14" s="22">
        <f t="shared" si="1"/>
        <v>0.74225493053333524</v>
      </c>
      <c r="AB14" s="22">
        <f t="shared" si="2"/>
        <v>4906.67</v>
      </c>
      <c r="AC14" s="22">
        <f t="shared" si="3"/>
        <v>19626.68</v>
      </c>
    </row>
    <row r="15" spans="1:29" ht="51" customHeight="1" x14ac:dyDescent="0.25">
      <c r="A15" s="41">
        <v>5</v>
      </c>
      <c r="B15" s="43" t="s">
        <v>51</v>
      </c>
      <c r="C15" s="44"/>
      <c r="D15" s="30" t="s">
        <v>46</v>
      </c>
      <c r="E15" s="31">
        <v>10</v>
      </c>
      <c r="F15" s="7">
        <v>490</v>
      </c>
      <c r="G15" s="7">
        <v>580</v>
      </c>
      <c r="H15" s="7">
        <v>495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22">
        <f t="shared" si="0"/>
        <v>9.6999999999999993</v>
      </c>
      <c r="AA15" s="22">
        <f t="shared" si="1"/>
        <v>1.8594130388943202</v>
      </c>
      <c r="AB15" s="22">
        <f t="shared" si="2"/>
        <v>521.66999999999996</v>
      </c>
      <c r="AC15" s="22">
        <f t="shared" si="3"/>
        <v>5216.7</v>
      </c>
    </row>
    <row r="16" spans="1:29" ht="51" customHeight="1" x14ac:dyDescent="0.25">
      <c r="A16" s="41">
        <v>6</v>
      </c>
      <c r="B16" s="43" t="s">
        <v>52</v>
      </c>
      <c r="C16" s="44"/>
      <c r="D16" s="30" t="s">
        <v>46</v>
      </c>
      <c r="E16" s="31">
        <v>90</v>
      </c>
      <c r="F16" s="7">
        <v>200</v>
      </c>
      <c r="G16" s="7">
        <v>250</v>
      </c>
      <c r="H16" s="7">
        <v>220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22">
        <f t="shared" si="0"/>
        <v>11.27</v>
      </c>
      <c r="AA16" s="22">
        <f t="shared" si="1"/>
        <v>5.0463439752832127</v>
      </c>
      <c r="AB16" s="22">
        <f t="shared" si="2"/>
        <v>223.33</v>
      </c>
      <c r="AC16" s="22">
        <f t="shared" si="3"/>
        <v>20099.7</v>
      </c>
    </row>
    <row r="17" spans="1:29" ht="51" customHeight="1" x14ac:dyDescent="0.25">
      <c r="A17" s="41">
        <v>7</v>
      </c>
      <c r="B17" s="43" t="s">
        <v>53</v>
      </c>
      <c r="C17" s="44"/>
      <c r="D17" s="30" t="s">
        <v>46</v>
      </c>
      <c r="E17" s="31">
        <v>40</v>
      </c>
      <c r="F17" s="7">
        <v>133</v>
      </c>
      <c r="G17" s="7">
        <v>200</v>
      </c>
      <c r="H17" s="7">
        <v>65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2">
        <f t="shared" si="0"/>
        <v>50.88</v>
      </c>
      <c r="AA17" s="22">
        <f t="shared" si="1"/>
        <v>38.350795206150607</v>
      </c>
      <c r="AB17" s="22">
        <f t="shared" si="2"/>
        <v>132.66999999999999</v>
      </c>
      <c r="AC17" s="22">
        <f t="shared" si="3"/>
        <v>5306.7999999999993</v>
      </c>
    </row>
    <row r="18" spans="1:29" ht="51" customHeight="1" x14ac:dyDescent="0.25">
      <c r="A18" s="41">
        <v>8</v>
      </c>
      <c r="B18" s="43" t="s">
        <v>54</v>
      </c>
      <c r="C18" s="44"/>
      <c r="D18" s="30" t="s">
        <v>46</v>
      </c>
      <c r="E18" s="31">
        <v>2</v>
      </c>
      <c r="F18" s="7">
        <v>115</v>
      </c>
      <c r="G18" s="7">
        <v>115</v>
      </c>
      <c r="H18" s="7">
        <v>120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22">
        <f t="shared" si="0"/>
        <v>2.4700000000000002</v>
      </c>
      <c r="AA18" s="22">
        <f t="shared" si="1"/>
        <v>2.1170823690751694</v>
      </c>
      <c r="AB18" s="22">
        <f t="shared" si="2"/>
        <v>116.67</v>
      </c>
      <c r="AC18" s="22">
        <f t="shared" si="3"/>
        <v>233.34</v>
      </c>
    </row>
    <row r="19" spans="1:29" ht="51" customHeight="1" x14ac:dyDescent="0.25">
      <c r="A19" s="41">
        <v>9</v>
      </c>
      <c r="B19" s="43" t="s">
        <v>55</v>
      </c>
      <c r="C19" s="44"/>
      <c r="D19" s="30" t="s">
        <v>46</v>
      </c>
      <c r="E19" s="31">
        <v>2</v>
      </c>
      <c r="F19" s="7">
        <v>290</v>
      </c>
      <c r="G19" s="7">
        <v>350</v>
      </c>
      <c r="H19" s="7">
        <v>299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22">
        <f t="shared" si="0"/>
        <v>10.34</v>
      </c>
      <c r="AA19" s="22">
        <f t="shared" si="1"/>
        <v>3.3035143769968052</v>
      </c>
      <c r="AB19" s="22">
        <f t="shared" si="2"/>
        <v>313</v>
      </c>
      <c r="AC19" s="22">
        <f t="shared" si="3"/>
        <v>626</v>
      </c>
    </row>
    <row r="20" spans="1:29" ht="51" customHeight="1" x14ac:dyDescent="0.25">
      <c r="A20" s="41">
        <v>10</v>
      </c>
      <c r="B20" s="43" t="s">
        <v>56</v>
      </c>
      <c r="C20" s="44"/>
      <c r="D20" s="30" t="s">
        <v>46</v>
      </c>
      <c r="E20" s="31">
        <v>10</v>
      </c>
      <c r="F20" s="7">
        <v>400</v>
      </c>
      <c r="G20" s="7">
        <v>460</v>
      </c>
      <c r="H20" s="7">
        <v>415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22">
        <f t="shared" si="0"/>
        <v>7.35</v>
      </c>
      <c r="AA20" s="22">
        <f t="shared" si="1"/>
        <v>1.7294117647058824</v>
      </c>
      <c r="AB20" s="22">
        <f t="shared" si="2"/>
        <v>425</v>
      </c>
      <c r="AC20" s="22">
        <f t="shared" si="3"/>
        <v>4250</v>
      </c>
    </row>
    <row r="21" spans="1:29" ht="51" customHeight="1" x14ac:dyDescent="0.25">
      <c r="A21" s="41">
        <v>11</v>
      </c>
      <c r="B21" s="43" t="s">
        <v>57</v>
      </c>
      <c r="C21" s="44"/>
      <c r="D21" s="30" t="s">
        <v>46</v>
      </c>
      <c r="E21" s="31">
        <v>10</v>
      </c>
      <c r="F21" s="7">
        <v>950</v>
      </c>
      <c r="G21" s="7">
        <v>1000</v>
      </c>
      <c r="H21" s="7">
        <v>980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2">
        <f t="shared" si="0"/>
        <v>2.58</v>
      </c>
      <c r="AA21" s="22">
        <f t="shared" si="1"/>
        <v>0.26416292094566229</v>
      </c>
      <c r="AB21" s="22">
        <f t="shared" si="2"/>
        <v>976.67</v>
      </c>
      <c r="AC21" s="22">
        <f t="shared" si="3"/>
        <v>9766.6999999999989</v>
      </c>
    </row>
    <row r="22" spans="1:29" ht="51" customHeight="1" x14ac:dyDescent="0.25">
      <c r="A22" s="41">
        <v>12</v>
      </c>
      <c r="B22" s="43" t="s">
        <v>58</v>
      </c>
      <c r="C22" s="44"/>
      <c r="D22" s="30" t="s">
        <v>46</v>
      </c>
      <c r="E22" s="31">
        <v>30</v>
      </c>
      <c r="F22" s="7">
        <v>380</v>
      </c>
      <c r="G22" s="33">
        <v>540</v>
      </c>
      <c r="H22" s="7">
        <v>390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22">
        <f t="shared" si="0"/>
        <v>20.53</v>
      </c>
      <c r="AA22" s="22">
        <f t="shared" si="1"/>
        <v>4.701490828314288</v>
      </c>
      <c r="AB22" s="22">
        <f t="shared" si="2"/>
        <v>436.67</v>
      </c>
      <c r="AC22" s="22">
        <f t="shared" si="3"/>
        <v>13100.1</v>
      </c>
    </row>
    <row r="23" spans="1:29" ht="51" customHeight="1" x14ac:dyDescent="0.25">
      <c r="A23" s="41">
        <v>13</v>
      </c>
      <c r="B23" s="43" t="s">
        <v>59</v>
      </c>
      <c r="C23" s="44"/>
      <c r="D23" s="30" t="s">
        <v>46</v>
      </c>
      <c r="E23" s="31">
        <v>40</v>
      </c>
      <c r="F23" s="7">
        <v>730</v>
      </c>
      <c r="G23" s="7">
        <v>850</v>
      </c>
      <c r="H23" s="7">
        <v>756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22">
        <f t="shared" si="0"/>
        <v>8.11</v>
      </c>
      <c r="AA23" s="22">
        <f t="shared" si="1"/>
        <v>1.0415195140431761</v>
      </c>
      <c r="AB23" s="22">
        <f t="shared" si="2"/>
        <v>778.67</v>
      </c>
      <c r="AC23" s="22">
        <f t="shared" si="3"/>
        <v>31146.799999999999</v>
      </c>
    </row>
    <row r="24" spans="1:29" ht="51" customHeight="1" x14ac:dyDescent="0.25">
      <c r="A24" s="41">
        <v>14</v>
      </c>
      <c r="B24" s="43" t="s">
        <v>60</v>
      </c>
      <c r="C24" s="44"/>
      <c r="D24" s="30" t="s">
        <v>46</v>
      </c>
      <c r="E24" s="31">
        <v>12</v>
      </c>
      <c r="F24" s="7">
        <v>2100</v>
      </c>
      <c r="G24" s="7">
        <v>2500</v>
      </c>
      <c r="H24" s="7">
        <v>2180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22">
        <f t="shared" si="0"/>
        <v>9.3699999999999992</v>
      </c>
      <c r="AA24" s="22">
        <f t="shared" si="1"/>
        <v>0.41460176991150438</v>
      </c>
      <c r="AB24" s="22">
        <f t="shared" si="2"/>
        <v>2260</v>
      </c>
      <c r="AC24" s="22">
        <f t="shared" si="3"/>
        <v>27120</v>
      </c>
    </row>
    <row r="25" spans="1:29" ht="51" customHeight="1" x14ac:dyDescent="0.25">
      <c r="A25" s="41">
        <v>15</v>
      </c>
      <c r="B25" s="45" t="s">
        <v>61</v>
      </c>
      <c r="C25" s="46"/>
      <c r="D25" s="34" t="s">
        <v>46</v>
      </c>
      <c r="E25" s="35">
        <v>24</v>
      </c>
      <c r="F25" s="33">
        <v>2600</v>
      </c>
      <c r="G25" s="33">
        <v>3200</v>
      </c>
      <c r="H25" s="33">
        <v>2790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22">
        <f t="shared" si="0"/>
        <v>10.71</v>
      </c>
      <c r="AA25" s="22">
        <f t="shared" si="1"/>
        <v>0.37404001634460582</v>
      </c>
      <c r="AB25" s="22">
        <f t="shared" si="2"/>
        <v>2863.33</v>
      </c>
      <c r="AC25" s="22">
        <f t="shared" si="3"/>
        <v>68719.92</v>
      </c>
    </row>
    <row r="26" spans="1:29" ht="51" customHeight="1" x14ac:dyDescent="0.25">
      <c r="A26" s="41">
        <v>16</v>
      </c>
      <c r="B26" s="43" t="s">
        <v>62</v>
      </c>
      <c r="C26" s="44"/>
      <c r="D26" s="30" t="s">
        <v>45</v>
      </c>
      <c r="E26" s="31">
        <v>40</v>
      </c>
      <c r="F26" s="7">
        <v>610</v>
      </c>
      <c r="G26" s="7">
        <v>650</v>
      </c>
      <c r="H26" s="33">
        <v>220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22">
        <f t="shared" si="0"/>
        <v>48.15</v>
      </c>
      <c r="AA26" s="22">
        <f t="shared" si="1"/>
        <v>9.760201082439746</v>
      </c>
      <c r="AB26" s="22">
        <f t="shared" si="2"/>
        <v>493.33</v>
      </c>
      <c r="AC26" s="22">
        <f t="shared" si="3"/>
        <v>19733.2</v>
      </c>
    </row>
    <row r="27" spans="1:29" ht="51" customHeight="1" x14ac:dyDescent="0.25">
      <c r="A27" s="41">
        <v>17</v>
      </c>
      <c r="B27" s="45" t="s">
        <v>69</v>
      </c>
      <c r="C27" s="46"/>
      <c r="D27" s="34" t="s">
        <v>46</v>
      </c>
      <c r="E27" s="35">
        <v>10</v>
      </c>
      <c r="F27" s="33">
        <v>1500</v>
      </c>
      <c r="G27" s="33">
        <v>2500</v>
      </c>
      <c r="H27" s="7">
        <v>1570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22">
        <f t="shared" si="0"/>
        <v>30.07</v>
      </c>
      <c r="AA27" s="22">
        <f t="shared" si="1"/>
        <v>1.6195662126279844</v>
      </c>
      <c r="AB27" s="22">
        <f t="shared" si="2"/>
        <v>1856.67</v>
      </c>
      <c r="AC27" s="22">
        <f t="shared" si="3"/>
        <v>18566.7</v>
      </c>
    </row>
    <row r="28" spans="1:29" ht="51" customHeight="1" x14ac:dyDescent="0.25">
      <c r="A28" s="41">
        <v>18</v>
      </c>
      <c r="B28" s="43" t="s">
        <v>63</v>
      </c>
      <c r="C28" s="44"/>
      <c r="D28" s="34" t="s">
        <v>46</v>
      </c>
      <c r="E28" s="35">
        <v>3</v>
      </c>
      <c r="F28" s="33">
        <v>3200</v>
      </c>
      <c r="G28" s="33">
        <v>4500</v>
      </c>
      <c r="H28" s="33">
        <v>3730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22">
        <f t="shared" si="0"/>
        <v>17.16</v>
      </c>
      <c r="AA28" s="22">
        <f t="shared" si="1"/>
        <v>0.4503937007874016</v>
      </c>
      <c r="AB28" s="22">
        <f t="shared" si="2"/>
        <v>3810</v>
      </c>
      <c r="AC28" s="22">
        <f t="shared" si="3"/>
        <v>11430</v>
      </c>
    </row>
    <row r="29" spans="1:29" ht="51" customHeight="1" x14ac:dyDescent="0.25">
      <c r="A29" s="41">
        <v>19</v>
      </c>
      <c r="B29" s="43" t="s">
        <v>70</v>
      </c>
      <c r="C29" s="44"/>
      <c r="D29" s="30" t="s">
        <v>44</v>
      </c>
      <c r="E29" s="31">
        <v>60</v>
      </c>
      <c r="F29" s="7">
        <v>403</v>
      </c>
      <c r="G29" s="7">
        <v>430</v>
      </c>
      <c r="H29" s="7">
        <v>403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22">
        <f t="shared" si="0"/>
        <v>3.78</v>
      </c>
      <c r="AA29" s="22">
        <f t="shared" si="1"/>
        <v>0.91747572815533973</v>
      </c>
      <c r="AB29" s="22">
        <f t="shared" si="2"/>
        <v>412</v>
      </c>
      <c r="AC29" s="22">
        <f t="shared" si="3"/>
        <v>24720</v>
      </c>
    </row>
    <row r="30" spans="1:29" ht="51" customHeight="1" x14ac:dyDescent="0.25">
      <c r="A30" s="41">
        <v>20</v>
      </c>
      <c r="B30" s="43" t="s">
        <v>71</v>
      </c>
      <c r="C30" s="44"/>
      <c r="D30" s="30" t="s">
        <v>44</v>
      </c>
      <c r="E30" s="31">
        <v>200</v>
      </c>
      <c r="F30" s="7">
        <v>50</v>
      </c>
      <c r="G30" s="7">
        <v>60</v>
      </c>
      <c r="H30" s="7">
        <v>49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22">
        <f t="shared" si="0"/>
        <v>11.48</v>
      </c>
      <c r="AA30" s="22">
        <f t="shared" si="1"/>
        <v>21.660377358490567</v>
      </c>
      <c r="AB30" s="22">
        <f t="shared" si="2"/>
        <v>53</v>
      </c>
      <c r="AC30" s="22">
        <f t="shared" si="3"/>
        <v>10600</v>
      </c>
    </row>
    <row r="31" spans="1:29" ht="51" customHeight="1" x14ac:dyDescent="0.25">
      <c r="A31" s="41">
        <v>21</v>
      </c>
      <c r="B31" s="43" t="s">
        <v>72</v>
      </c>
      <c r="C31" s="44"/>
      <c r="D31" s="30" t="s">
        <v>66</v>
      </c>
      <c r="E31" s="39">
        <v>0.48099999999999998</v>
      </c>
      <c r="F31" s="40">
        <v>84525</v>
      </c>
      <c r="G31" s="40">
        <v>85000</v>
      </c>
      <c r="H31" s="33">
        <v>41712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22">
        <f t="shared" si="0"/>
        <v>35.299999999999997</v>
      </c>
      <c r="AA31" s="22">
        <f t="shared" si="1"/>
        <v>5.0133265011965931E-2</v>
      </c>
      <c r="AB31" s="22">
        <f t="shared" si="2"/>
        <v>70412.33</v>
      </c>
      <c r="AC31" s="22">
        <f t="shared" si="3"/>
        <v>33868.330730000001</v>
      </c>
    </row>
    <row r="32" spans="1:29" ht="51" customHeight="1" x14ac:dyDescent="0.25">
      <c r="A32" s="41">
        <v>22</v>
      </c>
      <c r="B32" s="43" t="s">
        <v>73</v>
      </c>
      <c r="C32" s="44"/>
      <c r="D32" s="32" t="s">
        <v>66</v>
      </c>
      <c r="E32" s="39">
        <v>0.442</v>
      </c>
      <c r="F32" s="40">
        <v>84525</v>
      </c>
      <c r="G32" s="40">
        <v>85000</v>
      </c>
      <c r="H32" s="33">
        <v>98870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22">
        <f t="shared" si="0"/>
        <v>9.11</v>
      </c>
      <c r="AA32" s="22">
        <f t="shared" si="1"/>
        <v>1.018275303191192E-2</v>
      </c>
      <c r="AB32" s="22">
        <f t="shared" si="2"/>
        <v>89465</v>
      </c>
      <c r="AC32" s="22">
        <f t="shared" si="3"/>
        <v>39543.53</v>
      </c>
    </row>
    <row r="33" spans="1:29" ht="51" hidden="1" customHeight="1" x14ac:dyDescent="0.25">
      <c r="A33" s="42">
        <v>23</v>
      </c>
      <c r="B33" s="49" t="s">
        <v>64</v>
      </c>
      <c r="C33" s="50"/>
      <c r="D33" s="36" t="s">
        <v>44</v>
      </c>
      <c r="E33" s="37">
        <v>60</v>
      </c>
      <c r="F33" s="38"/>
      <c r="G33" s="38"/>
      <c r="H33" s="3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22" t="e">
        <f t="shared" si="0"/>
        <v>#DIV/0!</v>
      </c>
      <c r="AA33" s="22" t="e">
        <f t="shared" si="1"/>
        <v>#DIV/0!</v>
      </c>
      <c r="AB33" s="22">
        <f t="shared" si="2"/>
        <v>0</v>
      </c>
      <c r="AC33" s="22">
        <f t="shared" si="3"/>
        <v>0</v>
      </c>
    </row>
    <row r="34" spans="1:29" ht="51" customHeight="1" x14ac:dyDescent="0.25">
      <c r="A34" s="42">
        <v>23</v>
      </c>
      <c r="B34" s="43" t="s">
        <v>74</v>
      </c>
      <c r="C34" s="44"/>
      <c r="D34" s="30" t="s">
        <v>44</v>
      </c>
      <c r="E34" s="31">
        <v>60</v>
      </c>
      <c r="F34" s="7">
        <v>53</v>
      </c>
      <c r="G34" s="7">
        <v>55</v>
      </c>
      <c r="H34" s="7">
        <v>44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22">
        <f t="shared" si="0"/>
        <v>11.56</v>
      </c>
      <c r="AA34" s="22">
        <f t="shared" si="1"/>
        <v>22.814288533649101</v>
      </c>
      <c r="AB34" s="22">
        <f t="shared" si="2"/>
        <v>50.67</v>
      </c>
      <c r="AC34" s="22">
        <f>AB34*E34</f>
        <v>3040.2000000000003</v>
      </c>
    </row>
    <row r="35" spans="1:29" ht="51" customHeight="1" x14ac:dyDescent="0.25">
      <c r="A35" s="42">
        <v>24</v>
      </c>
      <c r="B35" s="43" t="s">
        <v>75</v>
      </c>
      <c r="C35" s="44"/>
      <c r="D35" s="30" t="s">
        <v>44</v>
      </c>
      <c r="E35" s="31">
        <v>60</v>
      </c>
      <c r="F35" s="7">
        <v>83</v>
      </c>
      <c r="G35" s="7">
        <v>85</v>
      </c>
      <c r="H35" s="7">
        <v>70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22">
        <f t="shared" si="0"/>
        <v>10.27</v>
      </c>
      <c r="AA35" s="22">
        <f t="shared" si="1"/>
        <v>12.945922097567125</v>
      </c>
      <c r="AB35" s="22">
        <f t="shared" si="2"/>
        <v>79.33</v>
      </c>
      <c r="AC35" s="22">
        <f t="shared" si="3"/>
        <v>4759.8</v>
      </c>
    </row>
    <row r="36" spans="1:29" ht="51" customHeight="1" x14ac:dyDescent="0.25">
      <c r="A36" s="42">
        <v>25</v>
      </c>
      <c r="B36" s="43" t="s">
        <v>76</v>
      </c>
      <c r="C36" s="44"/>
      <c r="D36" s="30" t="s">
        <v>44</v>
      </c>
      <c r="E36" s="31">
        <v>60</v>
      </c>
      <c r="F36" s="7">
        <v>136</v>
      </c>
      <c r="G36" s="7">
        <v>136</v>
      </c>
      <c r="H36" s="7">
        <v>116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22">
        <f t="shared" si="0"/>
        <v>8.93</v>
      </c>
      <c r="AA36" s="22">
        <f t="shared" si="1"/>
        <v>6.9048171344622284</v>
      </c>
      <c r="AB36" s="22">
        <f t="shared" si="2"/>
        <v>129.33000000000001</v>
      </c>
      <c r="AC36" s="22">
        <f t="shared" si="3"/>
        <v>7759.8000000000011</v>
      </c>
    </row>
    <row r="37" spans="1:29" ht="51" customHeight="1" x14ac:dyDescent="0.25">
      <c r="A37" s="42">
        <v>26</v>
      </c>
      <c r="B37" s="43" t="s">
        <v>77</v>
      </c>
      <c r="C37" s="44"/>
      <c r="D37" s="30" t="s">
        <v>44</v>
      </c>
      <c r="E37" s="31">
        <v>60</v>
      </c>
      <c r="F37" s="7">
        <v>214</v>
      </c>
      <c r="G37" s="7">
        <v>214</v>
      </c>
      <c r="H37" s="7">
        <v>175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22">
        <f t="shared" si="0"/>
        <v>11.2</v>
      </c>
      <c r="AA37" s="22">
        <f t="shared" si="1"/>
        <v>5.5721393034825866</v>
      </c>
      <c r="AB37" s="22">
        <f t="shared" si="2"/>
        <v>201</v>
      </c>
      <c r="AC37" s="22">
        <f t="shared" si="3"/>
        <v>12060</v>
      </c>
    </row>
    <row r="38" spans="1:29" ht="51" customHeight="1" x14ac:dyDescent="0.25">
      <c r="A38" s="42">
        <v>27</v>
      </c>
      <c r="B38" s="43" t="s">
        <v>78</v>
      </c>
      <c r="C38" s="44"/>
      <c r="D38" s="30" t="s">
        <v>44</v>
      </c>
      <c r="E38" s="31">
        <v>60</v>
      </c>
      <c r="F38" s="7">
        <v>328</v>
      </c>
      <c r="G38" s="7">
        <v>328</v>
      </c>
      <c r="H38" s="7">
        <v>263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22">
        <f t="shared" si="0"/>
        <v>12.25</v>
      </c>
      <c r="AA38" s="22">
        <f t="shared" si="1"/>
        <v>3.9989553749224696</v>
      </c>
      <c r="AB38" s="22">
        <f t="shared" si="2"/>
        <v>306.33</v>
      </c>
      <c r="AC38" s="22">
        <f t="shared" si="3"/>
        <v>18379.8</v>
      </c>
    </row>
    <row r="39" spans="1:29" ht="51" customHeight="1" x14ac:dyDescent="0.25">
      <c r="A39" s="42">
        <v>28</v>
      </c>
      <c r="B39" s="45" t="s">
        <v>79</v>
      </c>
      <c r="C39" s="46"/>
      <c r="D39" s="34" t="s">
        <v>44</v>
      </c>
      <c r="E39" s="35">
        <v>60</v>
      </c>
      <c r="F39" s="33">
        <v>505</v>
      </c>
      <c r="G39" s="33">
        <v>505</v>
      </c>
      <c r="H39" s="33">
        <v>437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22">
        <f t="shared" si="0"/>
        <v>8.14</v>
      </c>
      <c r="AA39" s="22">
        <f t="shared" si="1"/>
        <v>1.6876412414736801</v>
      </c>
      <c r="AB39" s="22">
        <f t="shared" si="2"/>
        <v>482.33</v>
      </c>
      <c r="AC39" s="22">
        <f t="shared" si="3"/>
        <v>28939.8</v>
      </c>
    </row>
    <row r="40" spans="1:29" ht="51" customHeight="1" x14ac:dyDescent="0.25">
      <c r="A40" s="42">
        <v>29</v>
      </c>
      <c r="B40" s="43" t="s">
        <v>80</v>
      </c>
      <c r="C40" s="44"/>
      <c r="D40" s="30" t="s">
        <v>46</v>
      </c>
      <c r="E40" s="31">
        <v>50</v>
      </c>
      <c r="F40" s="7">
        <v>3.5</v>
      </c>
      <c r="G40" s="7">
        <v>4.5</v>
      </c>
      <c r="H40" s="7">
        <v>3.5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22">
        <f t="shared" si="0"/>
        <v>15.07</v>
      </c>
      <c r="AA40" s="22">
        <f t="shared" si="1"/>
        <v>393.47258485639685</v>
      </c>
      <c r="AB40" s="22">
        <f t="shared" si="2"/>
        <v>3.83</v>
      </c>
      <c r="AC40" s="22">
        <f t="shared" si="3"/>
        <v>191.5</v>
      </c>
    </row>
    <row r="41" spans="1:29" ht="51" customHeight="1" x14ac:dyDescent="0.25">
      <c r="A41" s="42">
        <v>30</v>
      </c>
      <c r="B41" s="43" t="s">
        <v>81</v>
      </c>
      <c r="C41" s="44"/>
      <c r="D41" s="30" t="s">
        <v>46</v>
      </c>
      <c r="E41" s="31">
        <v>50</v>
      </c>
      <c r="F41" s="7">
        <v>6</v>
      </c>
      <c r="G41" s="7">
        <v>8</v>
      </c>
      <c r="H41" s="7">
        <v>6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22">
        <f t="shared" si="0"/>
        <v>17.309999999999999</v>
      </c>
      <c r="AA41" s="22">
        <f t="shared" si="1"/>
        <v>259.52023988005999</v>
      </c>
      <c r="AB41" s="22">
        <f t="shared" si="2"/>
        <v>6.67</v>
      </c>
      <c r="AC41" s="22">
        <f t="shared" si="3"/>
        <v>333.5</v>
      </c>
    </row>
    <row r="42" spans="1:29" ht="51" customHeight="1" x14ac:dyDescent="0.25">
      <c r="A42" s="42">
        <v>31</v>
      </c>
      <c r="B42" s="43" t="s">
        <v>82</v>
      </c>
      <c r="C42" s="44"/>
      <c r="D42" s="30" t="s">
        <v>46</v>
      </c>
      <c r="E42" s="31">
        <v>50</v>
      </c>
      <c r="F42" s="7">
        <v>11</v>
      </c>
      <c r="G42" s="7">
        <v>14.5</v>
      </c>
      <c r="H42" s="7">
        <v>11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22">
        <f t="shared" si="0"/>
        <v>16.600000000000001</v>
      </c>
      <c r="AA42" s="22">
        <f t="shared" si="1"/>
        <v>136.40098603122433</v>
      </c>
      <c r="AB42" s="22">
        <f t="shared" si="2"/>
        <v>12.17</v>
      </c>
      <c r="AC42" s="22">
        <f t="shared" si="3"/>
        <v>608.5</v>
      </c>
    </row>
    <row r="43" spans="1:29" ht="51" customHeight="1" x14ac:dyDescent="0.25">
      <c r="A43" s="42">
        <v>32</v>
      </c>
      <c r="B43" s="43" t="s">
        <v>83</v>
      </c>
      <c r="C43" s="44"/>
      <c r="D43" s="30" t="s">
        <v>46</v>
      </c>
      <c r="E43" s="31">
        <v>50</v>
      </c>
      <c r="F43" s="7">
        <v>22</v>
      </c>
      <c r="G43" s="7">
        <v>24</v>
      </c>
      <c r="H43" s="7">
        <v>22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22">
        <f t="shared" si="0"/>
        <v>5.09</v>
      </c>
      <c r="AA43" s="22">
        <f t="shared" si="1"/>
        <v>22.452580502867221</v>
      </c>
      <c r="AB43" s="22">
        <f t="shared" si="2"/>
        <v>22.67</v>
      </c>
      <c r="AC43" s="22">
        <f t="shared" si="3"/>
        <v>1133.5</v>
      </c>
    </row>
    <row r="44" spans="1:29" ht="51" customHeight="1" x14ac:dyDescent="0.25">
      <c r="A44" s="42">
        <v>33</v>
      </c>
      <c r="B44" s="43" t="s">
        <v>84</v>
      </c>
      <c r="C44" s="44"/>
      <c r="D44" s="30" t="s">
        <v>46</v>
      </c>
      <c r="E44" s="31">
        <v>50</v>
      </c>
      <c r="F44" s="7">
        <v>29</v>
      </c>
      <c r="G44" s="7">
        <v>38</v>
      </c>
      <c r="H44" s="7">
        <v>29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22">
        <f t="shared" si="0"/>
        <v>16.239999999999998</v>
      </c>
      <c r="AA44" s="22">
        <f t="shared" si="1"/>
        <v>50.749999999999993</v>
      </c>
      <c r="AB44" s="22">
        <f t="shared" si="2"/>
        <v>32</v>
      </c>
      <c r="AC44" s="22">
        <f t="shared" si="3"/>
        <v>1600</v>
      </c>
    </row>
    <row r="45" spans="1:29" ht="51" customHeight="1" x14ac:dyDescent="0.25">
      <c r="A45" s="42">
        <v>34</v>
      </c>
      <c r="B45" s="43" t="s">
        <v>85</v>
      </c>
      <c r="C45" s="44"/>
      <c r="D45" s="30" t="s">
        <v>46</v>
      </c>
      <c r="E45" s="31">
        <v>50</v>
      </c>
      <c r="F45" s="7">
        <v>52</v>
      </c>
      <c r="G45" s="7">
        <v>68</v>
      </c>
      <c r="H45" s="7">
        <v>52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22">
        <f t="shared" si="0"/>
        <v>16.11</v>
      </c>
      <c r="AA45" s="22">
        <f t="shared" si="1"/>
        <v>28.100470957613815</v>
      </c>
      <c r="AB45" s="22">
        <f t="shared" si="2"/>
        <v>57.33</v>
      </c>
      <c r="AC45" s="22">
        <f t="shared" si="3"/>
        <v>2866.5</v>
      </c>
    </row>
    <row r="46" spans="1:29" ht="51" customHeight="1" x14ac:dyDescent="0.25">
      <c r="A46" s="42">
        <v>35</v>
      </c>
      <c r="B46" s="43" t="s">
        <v>65</v>
      </c>
      <c r="C46" s="44"/>
      <c r="D46" s="30" t="s">
        <v>46</v>
      </c>
      <c r="E46" s="31">
        <v>50</v>
      </c>
      <c r="F46" s="7">
        <v>5</v>
      </c>
      <c r="G46" s="7">
        <v>6</v>
      </c>
      <c r="H46" s="7">
        <v>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22">
        <f t="shared" si="0"/>
        <v>10.83</v>
      </c>
      <c r="AA46" s="22">
        <f t="shared" si="1"/>
        <v>203.18949343339585</v>
      </c>
      <c r="AB46" s="22">
        <f t="shared" si="2"/>
        <v>5.33</v>
      </c>
      <c r="AC46" s="22">
        <f t="shared" si="3"/>
        <v>266.5</v>
      </c>
    </row>
    <row r="47" spans="1:29" ht="51" customHeight="1" x14ac:dyDescent="0.25">
      <c r="A47" s="42">
        <v>36</v>
      </c>
      <c r="B47" s="43" t="s">
        <v>86</v>
      </c>
      <c r="C47" s="44"/>
      <c r="D47" s="30" t="s">
        <v>46</v>
      </c>
      <c r="E47" s="31">
        <v>50</v>
      </c>
      <c r="F47" s="7">
        <v>9.5</v>
      </c>
      <c r="G47" s="7">
        <v>12</v>
      </c>
      <c r="H47" s="7">
        <v>9.5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22">
        <f t="shared" si="0"/>
        <v>13.97</v>
      </c>
      <c r="AA47" s="22">
        <f t="shared" si="1"/>
        <v>135.23717328170378</v>
      </c>
      <c r="AB47" s="22">
        <f t="shared" si="2"/>
        <v>10.33</v>
      </c>
      <c r="AC47" s="22">
        <f t="shared" si="3"/>
        <v>516.5</v>
      </c>
    </row>
    <row r="48" spans="1:29" ht="51" customHeight="1" x14ac:dyDescent="0.25">
      <c r="A48" s="42">
        <v>37</v>
      </c>
      <c r="B48" s="43" t="s">
        <v>87</v>
      </c>
      <c r="C48" s="44"/>
      <c r="D48" s="30" t="s">
        <v>46</v>
      </c>
      <c r="E48" s="31">
        <v>50</v>
      </c>
      <c r="F48" s="7">
        <v>17</v>
      </c>
      <c r="G48" s="7">
        <v>22</v>
      </c>
      <c r="H48" s="7">
        <v>17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22">
        <f t="shared" si="0"/>
        <v>15.46</v>
      </c>
      <c r="AA48" s="22">
        <f t="shared" si="1"/>
        <v>82.806641671130151</v>
      </c>
      <c r="AB48" s="22">
        <f t="shared" si="2"/>
        <v>18.670000000000002</v>
      </c>
      <c r="AC48" s="22">
        <f t="shared" si="3"/>
        <v>933.50000000000011</v>
      </c>
    </row>
    <row r="49" spans="1:29" ht="51" customHeight="1" x14ac:dyDescent="0.25">
      <c r="A49" s="42">
        <v>38</v>
      </c>
      <c r="B49" s="43" t="s">
        <v>88</v>
      </c>
      <c r="C49" s="44"/>
      <c r="D49" s="30" t="s">
        <v>46</v>
      </c>
      <c r="E49" s="31">
        <v>50</v>
      </c>
      <c r="F49" s="7">
        <v>30.5</v>
      </c>
      <c r="G49" s="7">
        <v>40</v>
      </c>
      <c r="H49" s="7">
        <v>30.5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22">
        <f t="shared" si="0"/>
        <v>16.29</v>
      </c>
      <c r="AA49" s="22">
        <f t="shared" si="1"/>
        <v>48.381348381348374</v>
      </c>
      <c r="AB49" s="22">
        <f t="shared" si="2"/>
        <v>33.67</v>
      </c>
      <c r="AC49" s="22">
        <f t="shared" si="3"/>
        <v>1683.5</v>
      </c>
    </row>
    <row r="50" spans="1:29" ht="51" customHeight="1" x14ac:dyDescent="0.25">
      <c r="A50" s="42">
        <v>39</v>
      </c>
      <c r="B50" s="43" t="s">
        <v>89</v>
      </c>
      <c r="C50" s="44"/>
      <c r="D50" s="30" t="s">
        <v>46</v>
      </c>
      <c r="E50" s="31">
        <v>50</v>
      </c>
      <c r="F50" s="7">
        <v>58</v>
      </c>
      <c r="G50" s="7">
        <v>72</v>
      </c>
      <c r="H50" s="7">
        <v>55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22">
        <f t="shared" si="0"/>
        <v>14.71</v>
      </c>
      <c r="AA50" s="22">
        <f t="shared" si="1"/>
        <v>23.852764715420786</v>
      </c>
      <c r="AB50" s="22">
        <f t="shared" si="2"/>
        <v>61.67</v>
      </c>
      <c r="AC50" s="22">
        <f t="shared" si="3"/>
        <v>3083.5</v>
      </c>
    </row>
    <row r="51" spans="1:29" ht="51" customHeight="1" x14ac:dyDescent="0.25">
      <c r="A51" s="42">
        <v>40</v>
      </c>
      <c r="B51" s="43" t="s">
        <v>90</v>
      </c>
      <c r="C51" s="44"/>
      <c r="D51" s="30" t="s">
        <v>46</v>
      </c>
      <c r="E51" s="31">
        <v>50</v>
      </c>
      <c r="F51" s="7">
        <v>115</v>
      </c>
      <c r="G51" s="7">
        <v>152</v>
      </c>
      <c r="H51" s="7">
        <v>115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22">
        <f t="shared" si="0"/>
        <v>16.78</v>
      </c>
      <c r="AA51" s="22">
        <f t="shared" si="1"/>
        <v>13.178355454331268</v>
      </c>
      <c r="AB51" s="22">
        <f t="shared" si="2"/>
        <v>127.33</v>
      </c>
      <c r="AC51" s="22">
        <f t="shared" si="3"/>
        <v>6366.5</v>
      </c>
    </row>
    <row r="52" spans="1:29" ht="51" customHeight="1" x14ac:dyDescent="0.25">
      <c r="A52" s="42">
        <v>41</v>
      </c>
      <c r="B52" s="43" t="s">
        <v>91</v>
      </c>
      <c r="C52" s="44"/>
      <c r="D52" s="30" t="s">
        <v>46</v>
      </c>
      <c r="E52" s="31">
        <v>30</v>
      </c>
      <c r="F52" s="33">
        <v>350</v>
      </c>
      <c r="G52" s="33">
        <v>520</v>
      </c>
      <c r="H52" s="33">
        <v>360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22">
        <f t="shared" si="0"/>
        <v>23.27</v>
      </c>
      <c r="AA52" s="22">
        <f t="shared" si="1"/>
        <v>5.6756097560975611</v>
      </c>
      <c r="AB52" s="22">
        <f t="shared" si="2"/>
        <v>410</v>
      </c>
      <c r="AC52" s="22">
        <f t="shared" si="3"/>
        <v>12300</v>
      </c>
    </row>
    <row r="53" spans="1:29" ht="51" customHeight="1" x14ac:dyDescent="0.25">
      <c r="A53" s="42">
        <v>42</v>
      </c>
      <c r="B53" s="43" t="s">
        <v>47</v>
      </c>
      <c r="C53" s="44"/>
      <c r="D53" s="30" t="s">
        <v>46</v>
      </c>
      <c r="E53" s="31">
        <v>50</v>
      </c>
      <c r="F53" s="7">
        <v>20</v>
      </c>
      <c r="G53" s="7">
        <v>24</v>
      </c>
      <c r="H53" s="7">
        <v>20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22">
        <f t="shared" si="0"/>
        <v>10.83</v>
      </c>
      <c r="AA53" s="22">
        <f t="shared" si="1"/>
        <v>50.773558368495088</v>
      </c>
      <c r="AB53" s="22">
        <f t="shared" si="2"/>
        <v>21.33</v>
      </c>
      <c r="AC53" s="22">
        <f t="shared" si="3"/>
        <v>1066.5</v>
      </c>
    </row>
    <row r="54" spans="1:29" ht="51" customHeight="1" x14ac:dyDescent="0.25">
      <c r="A54" s="42">
        <v>43</v>
      </c>
      <c r="B54" s="43" t="s">
        <v>47</v>
      </c>
      <c r="C54" s="44"/>
      <c r="D54" s="30" t="s">
        <v>46</v>
      </c>
      <c r="E54" s="29">
        <v>100</v>
      </c>
      <c r="F54" s="7">
        <v>21</v>
      </c>
      <c r="G54" s="7">
        <v>25</v>
      </c>
      <c r="H54" s="7">
        <v>21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22">
        <f>ROUND(_xlfn.STDEV.S(F54:Y54)/AB54*100,2)</f>
        <v>10.34</v>
      </c>
      <c r="AA54" s="22">
        <f t="shared" ref="AA54" si="4">Z54/AB54*100</f>
        <v>46.305418719211829</v>
      </c>
      <c r="AB54" s="22">
        <f>ROUND((F54+G54+H54)/3,2)</f>
        <v>22.33</v>
      </c>
      <c r="AC54" s="22">
        <f>AB54*E54</f>
        <v>2233</v>
      </c>
    </row>
    <row r="55" spans="1:29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B55" s="5" t="s">
        <v>29</v>
      </c>
      <c r="AC55" s="22">
        <f>SUM(AC11:AC54)</f>
        <v>633593.57073000015</v>
      </c>
    </row>
    <row r="56" spans="1:29" x14ac:dyDescent="0.25">
      <c r="A56" s="60" t="s">
        <v>43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2"/>
    </row>
    <row r="57" spans="1:29" x14ac:dyDescent="0.2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</row>
    <row r="58" spans="1:29" x14ac:dyDescent="0.25">
      <c r="A58" s="73" t="s">
        <v>94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</row>
    <row r="59" spans="1:29" x14ac:dyDescent="0.25">
      <c r="A59" s="74" t="s">
        <v>40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</row>
    <row r="60" spans="1:29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</row>
    <row r="61" spans="1:29" x14ac:dyDescent="0.25">
      <c r="A61" s="2"/>
      <c r="B61" s="2"/>
      <c r="C61" s="2"/>
      <c r="D61" s="2"/>
      <c r="E61" s="2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9" x14ac:dyDescent="0.25">
      <c r="A62" s="75" t="s">
        <v>30</v>
      </c>
      <c r="B62" s="76"/>
      <c r="C62" s="76"/>
      <c r="D62" s="10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9" x14ac:dyDescent="0.25">
      <c r="A63" s="63" t="s">
        <v>41</v>
      </c>
      <c r="B63" s="64"/>
      <c r="C63" s="64"/>
      <c r="D63" s="11"/>
      <c r="E63" s="12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9" ht="15.75" thickBot="1" x14ac:dyDescent="0.3">
      <c r="A64" s="66" t="s">
        <v>31</v>
      </c>
      <c r="B64" s="67"/>
      <c r="C64" s="67"/>
      <c r="D64" s="13"/>
      <c r="E64" s="12"/>
      <c r="F64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/>
    </row>
    <row r="65" spans="1:28" x14ac:dyDescent="0.25">
      <c r="A65" s="68" t="s">
        <v>92</v>
      </c>
      <c r="B65" s="69"/>
      <c r="C65" s="69"/>
      <c r="D65" s="14"/>
      <c r="E65" s="1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/>
    </row>
    <row r="66" spans="1:28" ht="16.5" thickBot="1" x14ac:dyDescent="0.3">
      <c r="A66" s="70" t="s">
        <v>32</v>
      </c>
      <c r="B66" s="71"/>
      <c r="C66" s="71"/>
      <c r="D66" s="15"/>
      <c r="E66" s="16"/>
      <c r="F66" s="24"/>
      <c r="G66" s="27"/>
      <c r="H66" s="27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5"/>
      <c r="AA66" s="25"/>
      <c r="AB66"/>
    </row>
    <row r="67" spans="1:28" ht="15.75" x14ac:dyDescent="0.25">
      <c r="A67" s="9"/>
      <c r="B67" s="9"/>
      <c r="C67" s="9"/>
      <c r="D67" s="6"/>
      <c r="E67" s="17"/>
      <c r="F67" s="24"/>
      <c r="G67" s="28"/>
      <c r="H67" s="28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5"/>
      <c r="AA67" s="25"/>
      <c r="AB67"/>
    </row>
    <row r="68" spans="1:28" ht="15.75" x14ac:dyDescent="0.25">
      <c r="A68" s="18" t="s">
        <v>0</v>
      </c>
      <c r="F68" s="26"/>
      <c r="G68" s="28"/>
      <c r="H68" s="2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5"/>
      <c r="AA68" s="25"/>
    </row>
    <row r="69" spans="1:28" ht="15.75" x14ac:dyDescent="0.25">
      <c r="F69" s="26"/>
      <c r="G69" s="28"/>
      <c r="H69" s="28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5"/>
      <c r="AA69" s="25"/>
    </row>
    <row r="70" spans="1:28" ht="15.75" x14ac:dyDescent="0.25">
      <c r="F70" s="26"/>
      <c r="G70" s="28"/>
      <c r="H70" s="28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5"/>
      <c r="AA70" s="25"/>
    </row>
    <row r="71" spans="1:28" ht="15.75" x14ac:dyDescent="0.25">
      <c r="F71" s="26"/>
      <c r="G71" s="28"/>
      <c r="H71" s="28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5"/>
      <c r="AA71" s="25"/>
    </row>
    <row r="72" spans="1:28" ht="15.75" x14ac:dyDescent="0.25">
      <c r="F72" s="26"/>
      <c r="G72" s="28"/>
      <c r="H72" s="28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5"/>
      <c r="AA72" s="25"/>
    </row>
    <row r="73" spans="1:28" ht="15.75" x14ac:dyDescent="0.25">
      <c r="F73" s="26"/>
      <c r="G73" s="28"/>
      <c r="H73" s="28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5"/>
      <c r="AA73" s="25"/>
    </row>
    <row r="74" spans="1:28" ht="15.75" x14ac:dyDescent="0.25">
      <c r="F74" s="26"/>
      <c r="G74" s="28"/>
      <c r="H74" s="28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5"/>
      <c r="AA74" s="25"/>
    </row>
    <row r="75" spans="1:28" ht="15.75" x14ac:dyDescent="0.25">
      <c r="F75" s="26"/>
      <c r="G75" s="28"/>
      <c r="H75" s="28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5"/>
      <c r="AA75" s="25"/>
    </row>
    <row r="76" spans="1:28" ht="15.75" x14ac:dyDescent="0.25">
      <c r="F76" s="26"/>
      <c r="G76" s="28"/>
      <c r="H76" s="28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5"/>
      <c r="AA76" s="25"/>
    </row>
    <row r="77" spans="1:28" ht="15.75" x14ac:dyDescent="0.25">
      <c r="F77" s="26"/>
      <c r="G77" s="28"/>
      <c r="H77" s="28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5"/>
      <c r="AA77" s="25"/>
    </row>
    <row r="78" spans="1:28" ht="15.75" x14ac:dyDescent="0.25">
      <c r="F78" s="26"/>
      <c r="G78" s="28"/>
      <c r="H78" s="28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5"/>
      <c r="AA78" s="25"/>
    </row>
    <row r="79" spans="1:28" ht="15.75" x14ac:dyDescent="0.25">
      <c r="F79" s="26"/>
      <c r="G79" s="28"/>
      <c r="H79" s="28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5"/>
      <c r="AA79" s="25"/>
    </row>
    <row r="80" spans="1:28" ht="15.75" x14ac:dyDescent="0.25">
      <c r="F80" s="26"/>
      <c r="G80" s="28"/>
      <c r="H80" s="28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5"/>
      <c r="AA80" s="25"/>
    </row>
    <row r="81" spans="6:27" ht="15.75" x14ac:dyDescent="0.25">
      <c r="F81" s="26"/>
      <c r="G81" s="28"/>
      <c r="H81" s="28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5"/>
      <c r="AA81" s="25"/>
    </row>
    <row r="82" spans="6:27" ht="15.75" x14ac:dyDescent="0.25">
      <c r="F82" s="26"/>
      <c r="G82" s="28"/>
      <c r="H82" s="28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5"/>
      <c r="AA82" s="25"/>
    </row>
    <row r="83" spans="6:27" ht="15.75" x14ac:dyDescent="0.25">
      <c r="F83" s="26"/>
      <c r="G83" s="28"/>
      <c r="H83" s="28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5"/>
      <c r="AA83" s="25"/>
    </row>
    <row r="84" spans="6:27" ht="15.75" x14ac:dyDescent="0.25">
      <c r="F84" s="26"/>
      <c r="G84" s="28"/>
      <c r="H84" s="28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5"/>
      <c r="AA84" s="25"/>
    </row>
    <row r="85" spans="6:27" ht="15.75" x14ac:dyDescent="0.25">
      <c r="F85" s="26"/>
      <c r="G85" s="28"/>
      <c r="H85" s="28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5"/>
      <c r="AA85" s="25"/>
    </row>
    <row r="86" spans="6:27" ht="15.75" x14ac:dyDescent="0.25">
      <c r="F86" s="26"/>
      <c r="G86" s="28"/>
      <c r="H86" s="28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5"/>
      <c r="AA86" s="25"/>
    </row>
    <row r="87" spans="6:27" ht="15.75" x14ac:dyDescent="0.25">
      <c r="F87" s="26"/>
      <c r="G87" s="28"/>
      <c r="H87" s="28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5"/>
      <c r="AA87" s="25"/>
    </row>
    <row r="88" spans="6:27" ht="15.75" x14ac:dyDescent="0.25">
      <c r="F88" s="26"/>
      <c r="G88" s="28"/>
      <c r="H88" s="28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5"/>
      <c r="AA88" s="25"/>
    </row>
    <row r="89" spans="6:27" x14ac:dyDescent="0.25"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5"/>
      <c r="AA89" s="25"/>
    </row>
    <row r="90" spans="6:27" x14ac:dyDescent="0.25"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6:27" x14ac:dyDescent="0.25"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6:27" x14ac:dyDescent="0.25"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</sheetData>
  <mergeCells count="69">
    <mergeCell ref="A64:C64"/>
    <mergeCell ref="A65:C65"/>
    <mergeCell ref="A66:C66"/>
    <mergeCell ref="A57:AC57"/>
    <mergeCell ref="A58:AC58"/>
    <mergeCell ref="A59:AC59"/>
    <mergeCell ref="A60:AC60"/>
    <mergeCell ref="A62:C62"/>
    <mergeCell ref="A56:AC56"/>
    <mergeCell ref="A63:C63"/>
    <mergeCell ref="D9:D10"/>
    <mergeCell ref="E9:E10"/>
    <mergeCell ref="AB9:AB10"/>
    <mergeCell ref="A9:A10"/>
    <mergeCell ref="B9:C10"/>
    <mergeCell ref="B54:C54"/>
    <mergeCell ref="B37:C37"/>
    <mergeCell ref="B38:C38"/>
    <mergeCell ref="B39:C39"/>
    <mergeCell ref="B40:C40"/>
    <mergeCell ref="B41:C41"/>
    <mergeCell ref="B42:C42"/>
    <mergeCell ref="B43:C43"/>
    <mergeCell ref="B44:C44"/>
    <mergeCell ref="A55:Z55"/>
    <mergeCell ref="A3:AC3"/>
    <mergeCell ref="A5:B5"/>
    <mergeCell ref="C5:AC5"/>
    <mergeCell ref="A6:B6"/>
    <mergeCell ref="C6:AC6"/>
    <mergeCell ref="A7:AC7"/>
    <mergeCell ref="A8:AC8"/>
    <mergeCell ref="B11:C11"/>
    <mergeCell ref="B12:C12"/>
    <mergeCell ref="B13:C13"/>
    <mergeCell ref="B14:C14"/>
    <mergeCell ref="B35:C35"/>
    <mergeCell ref="B36:C36"/>
    <mergeCell ref="B45:C45"/>
    <mergeCell ref="B46:C46"/>
    <mergeCell ref="B47:C47"/>
    <mergeCell ref="B48:C48"/>
    <mergeCell ref="Z1:AC1"/>
    <mergeCell ref="AA2:AC2"/>
    <mergeCell ref="B49:C49"/>
    <mergeCell ref="B27:C27"/>
    <mergeCell ref="B28:C28"/>
    <mergeCell ref="B29:C29"/>
    <mergeCell ref="B30:C30"/>
    <mergeCell ref="B31:C31"/>
    <mergeCell ref="B32:C32"/>
    <mergeCell ref="B33:C33"/>
    <mergeCell ref="B34:C34"/>
    <mergeCell ref="B50:C50"/>
    <mergeCell ref="B53:C53"/>
    <mergeCell ref="B51:C51"/>
    <mergeCell ref="B52:C5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honeticPr fontId="12" type="noConversion"/>
  <pageMargins left="0.24027777777777801" right="0.24027777777777801" top="0.05" bottom="0.209722222222222" header="0.51180555555555496" footer="0.51180555555555496"/>
  <pageSetup paperSize="9" scale="62" fitToHeight="0" orientation="landscape" useFirstPageNumber="1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пк</cp:lastModifiedBy>
  <cp:revision>7</cp:revision>
  <cp:lastPrinted>2023-10-27T12:11:28Z</cp:lastPrinted>
  <dcterms:created xsi:type="dcterms:W3CDTF">2014-01-17T11:35:00Z</dcterms:created>
  <dcterms:modified xsi:type="dcterms:W3CDTF">2024-04-18T05:06:43Z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9586C364BAE0484588C7CBEE8914A7E6</vt:lpwstr>
  </property>
  <property fmtid="{D5CDD505-2E9C-101B-9397-08002B2CF9AE}" pid="4" name="Generator">
    <vt:lpwstr>NPOI</vt:lpwstr>
  </property>
  <property fmtid="{D5CDD505-2E9C-101B-9397-08002B2CF9AE}" pid="5" name="Generator Version">
    <vt:lpwstr>2.4.1</vt:lpwstr>
  </property>
</Properties>
</file>