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mc:AlternateContent xmlns:mc="http://schemas.openxmlformats.org/markup-compatibility/2006">
    <mc:Choice Requires="x15">
      <x15ac:absPath xmlns:x15ac="http://schemas.microsoft.com/office/spreadsheetml/2010/11/ac" url="C:\Users\User56\Desktop\Организации\ГАПОУ ЧР ЧТСГХ\Свой способ\"/>
    </mc:Choice>
  </mc:AlternateContent>
  <xr:revisionPtr revIDLastSave="0" documentId="13_ncr:1_{D192A746-2C90-4164-8614-80CE25E20F00}" xr6:coauthVersionLast="45" xr6:coauthVersionMax="45" xr10:uidLastSave="{00000000-0000-0000-0000-000000000000}"/>
  <bookViews>
    <workbookView xWindow="6795" yWindow="705" windowWidth="20490" windowHeight="14895" tabRatio="500" xr2:uid="{00000000-000D-0000-FFFF-FFFF00000000}"/>
  </bookViews>
  <sheets>
    <sheet name="Лист1" sheetId="1" r:id="rId1"/>
  </sheets>
  <definedNames>
    <definedName name="_xlnm.Print_Area" localSheetId="0">Лист1!$A$1:$AC$34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15" i="1" l="1"/>
  <c r="AC16" i="1"/>
  <c r="AC17" i="1"/>
  <c r="AC18" i="1"/>
  <c r="AB15" i="1"/>
  <c r="AB16" i="1"/>
  <c r="AB17" i="1"/>
  <c r="AB18" i="1"/>
  <c r="Z15" i="1"/>
  <c r="Z16" i="1"/>
  <c r="Z17" i="1"/>
  <c r="Z18" i="1"/>
  <c r="Z19" i="1"/>
  <c r="AA15" i="1"/>
  <c r="AA16" i="1"/>
  <c r="AA17" i="1"/>
  <c r="AA18" i="1"/>
  <c r="AA19" i="1"/>
  <c r="AB12" i="1"/>
  <c r="AC12" i="1"/>
  <c r="AB13" i="1"/>
  <c r="AC13" i="1"/>
  <c r="AB14" i="1"/>
  <c r="AC14" i="1"/>
  <c r="AB19" i="1"/>
  <c r="AC19" i="1"/>
  <c r="AC20" i="1"/>
  <c r="Z12" i="1"/>
  <c r="AA12" i="1"/>
  <c r="Z13" i="1"/>
  <c r="AA13" i="1"/>
  <c r="Z14" i="1"/>
  <c r="AA14" i="1"/>
</calcChain>
</file>

<file path=xl/sharedStrings.xml><?xml version="1.0" encoding="utf-8"?>
<sst xmlns="http://schemas.openxmlformats.org/spreadsheetml/2006/main" count="145" uniqueCount="67">
  <si>
    <t xml:space="preserve"> </t>
  </si>
  <si>
    <t xml:space="preserve">Обоснование начальной (максимальной) цены контракта, 
цены контракта, заключаемого с единственным поставщиком (подрядчиком, исполнителем)           </t>
  </si>
  <si>
    <t>Характеристики объекта закупки</t>
  </si>
  <si>
    <t xml:space="preserve">Расчет НМЦК (рын) произведен по формуле:
V - количество (объем) закупаемого товара;
n - количество значений, используемых в расчете;
i - номер источника ценовой информации;
Цi - цена единицы товара                            </t>
  </si>
  <si>
    <t>№</t>
  </si>
  <si>
    <t>Наименование товара, услуги (работы)</t>
  </si>
  <si>
    <t>Единица измерения</t>
  </si>
  <si>
    <t>Кол-во</t>
  </si>
  <si>
    <t>{Поставщик_4}</t>
  </si>
  <si>
    <t>{Поставщик_5}</t>
  </si>
  <si>
    <t>{Поставщик_6}</t>
  </si>
  <si>
    <t>{Поставщик_7}</t>
  </si>
  <si>
    <t>{Поставщик_8}</t>
  </si>
  <si>
    <t>{Поставщик_9}</t>
  </si>
  <si>
    <t>{Поставщик_10}</t>
  </si>
  <si>
    <t>{Поставщик_11}</t>
  </si>
  <si>
    <t>{Поставщик_12}</t>
  </si>
  <si>
    <t>{Поставщик_13}</t>
  </si>
  <si>
    <t>{Поставщик_14}</t>
  </si>
  <si>
    <t>{Поставщик_15}</t>
  </si>
  <si>
    <t>{Поставщик_16}</t>
  </si>
  <si>
    <t>{Поставщик_17}</t>
  </si>
  <si>
    <t>{Поставщик_18}</t>
  </si>
  <si>
    <t>{Поставщик_19}</t>
  </si>
  <si>
    <t>{Поставщик_20}</t>
  </si>
  <si>
    <t>Среднее квадратичное отклонение</t>
  </si>
  <si>
    <t>Коэффициент вариации (%)</t>
  </si>
  <si>
    <t>НМЦК (рын)</t>
  </si>
  <si>
    <t>Цена (руб.)</t>
  </si>
  <si>
    <t>{Цена_4}</t>
  </si>
  <si>
    <t>{Цена_5}</t>
  </si>
  <si>
    <t>{Цена_6}</t>
  </si>
  <si>
    <t>{Цена_7}</t>
  </si>
  <si>
    <t>{Цена_8}</t>
  </si>
  <si>
    <t>{Цена_9}</t>
  </si>
  <si>
    <t>{Цена_10}</t>
  </si>
  <si>
    <t>{Цена_11}</t>
  </si>
  <si>
    <t>{Цена_12}</t>
  </si>
  <si>
    <t>{Цена_13}</t>
  </si>
  <si>
    <t>{Цена_14}</t>
  </si>
  <si>
    <t>{Цена_15}</t>
  </si>
  <si>
    <t>{Цена_16}</t>
  </si>
  <si>
    <t>{Цена_17}</t>
  </si>
  <si>
    <t>{Цена_18}</t>
  </si>
  <si>
    <t>{Цена_19}</t>
  </si>
  <si>
    <t>{Цена_20}</t>
  </si>
  <si>
    <t>Итого:</t>
  </si>
  <si>
    <t>Работник контрактной службы/контрактный управляющий:</t>
  </si>
  <si>
    <t>(должность)</t>
  </si>
  <si>
    <t>/</t>
  </si>
  <si>
    <t>(подпись/расшифровка подписи)</t>
  </si>
  <si>
    <t>Поставщик 1</t>
  </si>
  <si>
    <t>Поставщик 2</t>
  </si>
  <si>
    <t>Поставщик 3</t>
  </si>
  <si>
    <t>Средняя цена (руб.)</t>
  </si>
  <si>
    <t>в соответствии с описанием</t>
  </si>
  <si>
    <t>Дата подготовки обоснования НМЦК</t>
  </si>
  <si>
    <t>шт</t>
  </si>
  <si>
    <t>Тонер-картридж для Xerox DC SC2020 (006R01694) cyan 3K или совместимый</t>
  </si>
  <si>
    <t>Тонер-картридж для Xerox DC SC2020 (006R01696) yellow 3K или совместимый</t>
  </si>
  <si>
    <t>Тонер-картридж для Xerox DC SC2020 (006R01693) black 9K или совместимый</t>
  </si>
  <si>
    <t>Тонер-картридж для Xerox DC SC2020 (006R01695) magenta 3K или совместимый</t>
  </si>
  <si>
    <t>Тонер-картридж Xerox VL C7020 106R03748 (16.5k) сyan или совместимый</t>
  </si>
  <si>
    <t>Тонер-картридж Xerox VL C7020 106R03745 (23.6k) black или совместимый</t>
  </si>
  <si>
    <t>Тонер-картридж Xerox VL C7020 106R03746 (16.5k) yellow или совместимый</t>
  </si>
  <si>
    <t>Тонер-картридж Xerox VL C7020 106R03747 (16.5k) magenta или совместимый</t>
  </si>
  <si>
    <t>На основании проведенного анализа рынка и расчетов, НМЦК составляет: 76 660,94 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</si>
</sst>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#########"/>
  </numFmts>
  <fonts count="15" x14ac:knownFonts="1">
    <font>
      <sz val="11"/>
      <color rgb="FF000000"/>
      <name val="Calibri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.8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0.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/>
      <top style="medium">
        <color rgb="FFC0C0C0"/>
      </top>
      <bottom style="thin">
        <color auto="1"/>
      </bottom>
      <diagonal/>
    </border>
    <border>
      <left/>
      <right/>
      <top style="medium">
        <color rgb="FFC0C0C0"/>
      </top>
      <bottom style="thin">
        <color auto="1"/>
      </bottom>
      <diagonal/>
    </border>
    <border>
      <left style="medium">
        <color rgb="FFC0C0C0"/>
      </left>
      <right/>
      <top/>
      <bottom style="medium">
        <color rgb="FFC0C0C0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 applyAlignment="0"/>
  </cellStyleXfs>
  <cellXfs count="63">
    <xf numFmtId="0" fontId="0" fillId="0" borderId="0" xfId="0"/>
    <xf numFmtId="2" fontId="0" fillId="0" borderId="0" xfId="0" applyNumberFormat="1"/>
    <xf numFmtId="0" fontId="1" fillId="0" borderId="0" xfId="0" applyFont="1"/>
    <xf numFmtId="2" fontId="2" fillId="0" borderId="0" xfId="0" applyNumberFormat="1" applyFont="1" applyAlignment="1">
      <alignment vertical="top" wrapText="1"/>
    </xf>
    <xf numFmtId="2" fontId="1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wrapText="1"/>
    </xf>
    <xf numFmtId="0" fontId="7" fillId="0" borderId="0" xfId="0" applyFont="1"/>
    <xf numFmtId="0" fontId="4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/>
    <xf numFmtId="2" fontId="1" fillId="0" borderId="13" xfId="0" applyNumberFormat="1" applyFont="1" applyBorder="1"/>
    <xf numFmtId="2" fontId="1" fillId="0" borderId="0" xfId="0" applyNumberFormat="1" applyFont="1" applyBorder="1"/>
    <xf numFmtId="2" fontId="1" fillId="0" borderId="4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/>
    <xf numFmtId="0" fontId="10" fillId="0" borderId="0" xfId="0" applyFont="1" applyBorder="1" applyAlignment="1">
      <alignment vertical="center" wrapText="1"/>
    </xf>
    <xf numFmtId="4" fontId="0" fillId="0" borderId="0" xfId="0" applyNumberFormat="1" applyBorder="1"/>
    <xf numFmtId="2" fontId="0" fillId="0" borderId="0" xfId="0" applyNumberFormat="1" applyBorder="1"/>
    <xf numFmtId="0" fontId="1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429895</xdr:colOff>
      <xdr:row>8</xdr:row>
      <xdr:rowOff>182245</xdr:rowOff>
    </xdr:from>
    <xdr:to>
      <xdr:col>2</xdr:col>
      <xdr:colOff>128270</xdr:colOff>
      <xdr:row>8</xdr:row>
      <xdr:rowOff>802005</xdr:rowOff>
    </xdr:to>
    <xdr:pic>
      <xdr:nvPicPr>
        <xdr:cNvPr id="2" name="Изображение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895" y="2923540"/>
          <a:ext cx="1612900" cy="619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28</xdr:col>
      <xdr:colOff>219075</xdr:colOff>
      <xdr:row>10</xdr:row>
      <xdr:rowOff>85725</xdr:rowOff>
    </xdr:from>
    <xdr:to>
      <xdr:col>28</xdr:col>
      <xdr:colOff>1619885</xdr:colOff>
      <xdr:row>10</xdr:row>
      <xdr:rowOff>614045</xdr:rowOff>
    </xdr:to>
    <xdr:pic>
      <xdr:nvPicPr>
        <xdr:cNvPr id="3" name="Изображение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386000" y="4770120"/>
          <a:ext cx="1400810" cy="528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25</xdr:col>
      <xdr:colOff>123825</xdr:colOff>
      <xdr:row>10</xdr:row>
      <xdr:rowOff>76200</xdr:rowOff>
    </xdr:from>
    <xdr:to>
      <xdr:col>25</xdr:col>
      <xdr:colOff>1200150</xdr:colOff>
      <xdr:row>10</xdr:row>
      <xdr:rowOff>601980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375975" y="4760595"/>
          <a:ext cx="1076325" cy="5257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26</xdr:col>
      <xdr:colOff>180976</xdr:colOff>
      <xdr:row>10</xdr:row>
      <xdr:rowOff>152399</xdr:rowOff>
    </xdr:from>
    <xdr:to>
      <xdr:col>26</xdr:col>
      <xdr:colOff>1381126</xdr:colOff>
      <xdr:row>10</xdr:row>
      <xdr:rowOff>608964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804725" y="4836160"/>
          <a:ext cx="1200150" cy="45656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57"/>
  <sheetViews>
    <sheetView tabSelected="1" topLeftCell="A11" zoomScale="85" zoomScaleNormal="85" zoomScaleSheetLayoutView="85" workbookViewId="0">
      <selection activeCell="G14" sqref="G14"/>
    </sheetView>
  </sheetViews>
  <sheetFormatPr defaultColWidth="9" defaultRowHeight="15" x14ac:dyDescent="0.25"/>
  <cols>
    <col min="1" max="1" width="7.85546875" customWidth="1"/>
    <col min="2" max="2" width="20.85546875" customWidth="1"/>
    <col min="3" max="3" width="17.85546875" customWidth="1"/>
    <col min="4" max="4" width="17" customWidth="1"/>
    <col min="5" max="5" width="13.7109375" customWidth="1"/>
    <col min="6" max="8" width="22" style="1" customWidth="1"/>
    <col min="9" max="25" width="22" style="1" hidden="1" customWidth="1"/>
    <col min="26" max="26" width="20.5703125" style="1" customWidth="1"/>
    <col min="27" max="27" width="23" style="1" customWidth="1"/>
    <col min="28" max="28" width="15.140625" style="1" customWidth="1"/>
    <col min="29" max="29" width="27.7109375" customWidth="1"/>
    <col min="30" max="30" width="18.42578125" customWidth="1"/>
    <col min="31" max="1024" width="9.140625" customWidth="1"/>
  </cols>
  <sheetData>
    <row r="1" spans="1:31" ht="15" customHeight="1" x14ac:dyDescent="0.25">
      <c r="A1" s="2" t="s">
        <v>0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31" ht="15" customHeight="1" x14ac:dyDescent="0.25">
      <c r="A2" s="2"/>
      <c r="B2" s="2"/>
      <c r="C2" s="2"/>
      <c r="D2" s="2"/>
      <c r="E2" s="2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31" ht="41.1" customHeight="1" x14ac:dyDescent="0.3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</row>
    <row r="4" spans="1:31" ht="15" customHeight="1" x14ac:dyDescent="0.25">
      <c r="A4" s="2"/>
      <c r="B4" s="2"/>
      <c r="C4" s="2"/>
      <c r="D4" s="2"/>
      <c r="E4" s="2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31" x14ac:dyDescent="0.25">
      <c r="A5" s="2"/>
      <c r="B5" s="2"/>
      <c r="C5" s="2"/>
      <c r="D5" s="2"/>
      <c r="E5" s="2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19"/>
      <c r="AA5" s="20"/>
      <c r="AB5" s="4"/>
    </row>
    <row r="6" spans="1:31" ht="27" customHeight="1" x14ac:dyDescent="0.25">
      <c r="A6" s="34" t="s">
        <v>2</v>
      </c>
      <c r="B6" s="34"/>
      <c r="C6" s="34" t="s">
        <v>55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</row>
    <row r="7" spans="1:31" ht="45" customHeight="1" x14ac:dyDescent="0.25">
      <c r="A7" s="34"/>
      <c r="B7" s="34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</row>
    <row r="8" spans="1:31" ht="42.75" customHeight="1" x14ac:dyDescent="0.25">
      <c r="A8" s="38"/>
      <c r="B8" s="39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1"/>
    </row>
    <row r="9" spans="1:31" ht="120" customHeight="1" x14ac:dyDescent="0.25">
      <c r="A9" s="42" t="s">
        <v>3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</row>
    <row r="10" spans="1:31" ht="33" customHeight="1" x14ac:dyDescent="0.25">
      <c r="A10" s="34" t="s">
        <v>4</v>
      </c>
      <c r="B10" s="34" t="s">
        <v>5</v>
      </c>
      <c r="C10" s="34"/>
      <c r="D10" s="34" t="s">
        <v>6</v>
      </c>
      <c r="E10" s="35" t="s">
        <v>7</v>
      </c>
      <c r="F10" s="7" t="s">
        <v>51</v>
      </c>
      <c r="G10" s="7" t="s">
        <v>52</v>
      </c>
      <c r="H10" s="7" t="s">
        <v>53</v>
      </c>
      <c r="I10" s="7" t="s">
        <v>8</v>
      </c>
      <c r="J10" s="7" t="s">
        <v>9</v>
      </c>
      <c r="K10" s="7" t="s">
        <v>10</v>
      </c>
      <c r="L10" s="7" t="s">
        <v>11</v>
      </c>
      <c r="M10" s="7" t="s">
        <v>12</v>
      </c>
      <c r="N10" s="7" t="s">
        <v>13</v>
      </c>
      <c r="O10" s="7" t="s">
        <v>14</v>
      </c>
      <c r="P10" s="7" t="s">
        <v>15</v>
      </c>
      <c r="Q10" s="7" t="s">
        <v>16</v>
      </c>
      <c r="R10" s="7" t="s">
        <v>17</v>
      </c>
      <c r="S10" s="7" t="s">
        <v>18</v>
      </c>
      <c r="T10" s="7" t="s">
        <v>19</v>
      </c>
      <c r="U10" s="7" t="s">
        <v>20</v>
      </c>
      <c r="V10" s="7" t="s">
        <v>21</v>
      </c>
      <c r="W10" s="7" t="s">
        <v>22</v>
      </c>
      <c r="X10" s="7" t="s">
        <v>23</v>
      </c>
      <c r="Y10" s="7" t="s">
        <v>24</v>
      </c>
      <c r="Z10" s="8" t="s">
        <v>25</v>
      </c>
      <c r="AA10" s="8" t="s">
        <v>26</v>
      </c>
      <c r="AB10" s="35" t="s">
        <v>54</v>
      </c>
      <c r="AC10" s="21" t="s">
        <v>27</v>
      </c>
    </row>
    <row r="11" spans="1:31" ht="51" customHeight="1" thickBot="1" x14ac:dyDescent="0.3">
      <c r="A11" s="34"/>
      <c r="B11" s="34"/>
      <c r="C11" s="34"/>
      <c r="D11" s="34"/>
      <c r="E11" s="35"/>
      <c r="F11" s="7" t="s">
        <v>28</v>
      </c>
      <c r="G11" s="7" t="s">
        <v>28</v>
      </c>
      <c r="H11" s="7" t="s">
        <v>28</v>
      </c>
      <c r="I11" s="7" t="s">
        <v>28</v>
      </c>
      <c r="J11" s="7" t="s">
        <v>28</v>
      </c>
      <c r="K11" s="7" t="s">
        <v>28</v>
      </c>
      <c r="L11" s="7" t="s">
        <v>28</v>
      </c>
      <c r="M11" s="7" t="s">
        <v>28</v>
      </c>
      <c r="N11" s="7" t="s">
        <v>28</v>
      </c>
      <c r="O11" s="7" t="s">
        <v>28</v>
      </c>
      <c r="P11" s="7" t="s">
        <v>28</v>
      </c>
      <c r="Q11" s="7" t="s">
        <v>28</v>
      </c>
      <c r="R11" s="7" t="s">
        <v>28</v>
      </c>
      <c r="S11" s="7" t="s">
        <v>28</v>
      </c>
      <c r="T11" s="7" t="s">
        <v>28</v>
      </c>
      <c r="U11" s="7" t="s">
        <v>28</v>
      </c>
      <c r="V11" s="7" t="s">
        <v>28</v>
      </c>
      <c r="W11" s="7" t="s">
        <v>28</v>
      </c>
      <c r="X11" s="7" t="s">
        <v>28</v>
      </c>
      <c r="Y11" s="7" t="s">
        <v>28</v>
      </c>
      <c r="Z11" s="22"/>
      <c r="AA11" s="22"/>
      <c r="AB11" s="35"/>
      <c r="AC11" s="23"/>
    </row>
    <row r="12" spans="1:31" ht="52.5" customHeight="1" thickBot="1" x14ac:dyDescent="0.3">
      <c r="A12" s="25">
        <v>1</v>
      </c>
      <c r="B12" s="34" t="s">
        <v>58</v>
      </c>
      <c r="C12" s="34"/>
      <c r="D12" s="25" t="s">
        <v>57</v>
      </c>
      <c r="E12" s="61">
        <v>6</v>
      </c>
      <c r="F12" s="7">
        <v>1631.34</v>
      </c>
      <c r="G12" s="7">
        <v>1769.85</v>
      </c>
      <c r="H12" s="7">
        <v>1539</v>
      </c>
      <c r="I12" s="7" t="s">
        <v>29</v>
      </c>
      <c r="J12" s="7" t="s">
        <v>30</v>
      </c>
      <c r="K12" s="7" t="s">
        <v>31</v>
      </c>
      <c r="L12" s="7" t="s">
        <v>32</v>
      </c>
      <c r="M12" s="7" t="s">
        <v>33</v>
      </c>
      <c r="N12" s="7" t="s">
        <v>34</v>
      </c>
      <c r="O12" s="7" t="s">
        <v>35</v>
      </c>
      <c r="P12" s="7" t="s">
        <v>36</v>
      </c>
      <c r="Q12" s="7" t="s">
        <v>37</v>
      </c>
      <c r="R12" s="7" t="s">
        <v>38</v>
      </c>
      <c r="S12" s="7" t="s">
        <v>39</v>
      </c>
      <c r="T12" s="7" t="s">
        <v>40</v>
      </c>
      <c r="U12" s="7" t="s">
        <v>41</v>
      </c>
      <c r="V12" s="7" t="s">
        <v>42</v>
      </c>
      <c r="W12" s="7" t="s">
        <v>43</v>
      </c>
      <c r="X12" s="7" t="s">
        <v>44</v>
      </c>
      <c r="Y12" s="7" t="s">
        <v>45</v>
      </c>
      <c r="Z12" s="24">
        <f t="shared" ref="Z12:Z19" si="0">_xlfn.STDEV.P(F12,G12,H12)</f>
        <v>94.870331505692519</v>
      </c>
      <c r="AA12" s="24">
        <f t="shared" ref="AA12:AA19" si="1">Z12/AB12*100</f>
        <v>5.7611345822139954</v>
      </c>
      <c r="AB12" s="24">
        <f t="shared" ref="AB12:AB19" si="2">(F12+G12+H12)/3</f>
        <v>1646.7299999999998</v>
      </c>
      <c r="AC12" s="24">
        <f t="shared" ref="AC12:AC19" si="3">AB12*E12</f>
        <v>9880.3799999999992</v>
      </c>
      <c r="AD12" s="1"/>
      <c r="AE12" s="1"/>
    </row>
    <row r="13" spans="1:31" ht="52.5" customHeight="1" thickBot="1" x14ac:dyDescent="0.3">
      <c r="A13" s="25">
        <v>2</v>
      </c>
      <c r="B13" s="34" t="s">
        <v>59</v>
      </c>
      <c r="C13" s="34"/>
      <c r="D13" s="31" t="s">
        <v>57</v>
      </c>
      <c r="E13" s="62">
        <v>4</v>
      </c>
      <c r="F13" s="7">
        <v>1634.34</v>
      </c>
      <c r="G13" s="7">
        <v>1769.85</v>
      </c>
      <c r="H13" s="7">
        <v>1539</v>
      </c>
      <c r="I13" s="7" t="s">
        <v>29</v>
      </c>
      <c r="J13" s="7" t="s">
        <v>30</v>
      </c>
      <c r="K13" s="7" t="s">
        <v>31</v>
      </c>
      <c r="L13" s="7" t="s">
        <v>32</v>
      </c>
      <c r="M13" s="7" t="s">
        <v>33</v>
      </c>
      <c r="N13" s="7" t="s">
        <v>34</v>
      </c>
      <c r="O13" s="7" t="s">
        <v>35</v>
      </c>
      <c r="P13" s="7" t="s">
        <v>36</v>
      </c>
      <c r="Q13" s="7" t="s">
        <v>37</v>
      </c>
      <c r="R13" s="7" t="s">
        <v>38</v>
      </c>
      <c r="S13" s="7" t="s">
        <v>39</v>
      </c>
      <c r="T13" s="7" t="s">
        <v>40</v>
      </c>
      <c r="U13" s="7" t="s">
        <v>41</v>
      </c>
      <c r="V13" s="7" t="s">
        <v>42</v>
      </c>
      <c r="W13" s="7" t="s">
        <v>43</v>
      </c>
      <c r="X13" s="7" t="s">
        <v>44</v>
      </c>
      <c r="Y13" s="7" t="s">
        <v>45</v>
      </c>
      <c r="Z13" s="24">
        <f t="shared" si="0"/>
        <v>94.718529338245077</v>
      </c>
      <c r="AA13" s="24">
        <f t="shared" si="1"/>
        <v>5.7484253693411596</v>
      </c>
      <c r="AB13" s="24">
        <f t="shared" si="2"/>
        <v>1647.7299999999998</v>
      </c>
      <c r="AC13" s="24">
        <f t="shared" si="3"/>
        <v>6590.9199999999992</v>
      </c>
      <c r="AD13" s="1"/>
      <c r="AE13" s="1"/>
    </row>
    <row r="14" spans="1:31" ht="52.5" customHeight="1" thickBot="1" x14ac:dyDescent="0.3">
      <c r="A14" s="25">
        <v>3</v>
      </c>
      <c r="B14" s="34" t="s">
        <v>60</v>
      </c>
      <c r="C14" s="34"/>
      <c r="D14" s="31" t="s">
        <v>57</v>
      </c>
      <c r="E14" s="62">
        <v>6</v>
      </c>
      <c r="F14" s="7">
        <v>2355.3200000000002</v>
      </c>
      <c r="G14" s="7">
        <v>2555.3000000000002</v>
      </c>
      <c r="H14" s="7">
        <v>2222</v>
      </c>
      <c r="I14" s="7" t="s">
        <v>29</v>
      </c>
      <c r="J14" s="7" t="s">
        <v>30</v>
      </c>
      <c r="K14" s="7" t="s">
        <v>31</v>
      </c>
      <c r="L14" s="7" t="s">
        <v>32</v>
      </c>
      <c r="M14" s="7" t="s">
        <v>33</v>
      </c>
      <c r="N14" s="7" t="s">
        <v>34</v>
      </c>
      <c r="O14" s="7" t="s">
        <v>35</v>
      </c>
      <c r="P14" s="7" t="s">
        <v>36</v>
      </c>
      <c r="Q14" s="7" t="s">
        <v>37</v>
      </c>
      <c r="R14" s="7" t="s">
        <v>38</v>
      </c>
      <c r="S14" s="7" t="s">
        <v>39</v>
      </c>
      <c r="T14" s="7" t="s">
        <v>40</v>
      </c>
      <c r="U14" s="7" t="s">
        <v>41</v>
      </c>
      <c r="V14" s="7" t="s">
        <v>42</v>
      </c>
      <c r="W14" s="7" t="s">
        <v>43</v>
      </c>
      <c r="X14" s="7" t="s">
        <v>44</v>
      </c>
      <c r="Y14" s="7" t="s">
        <v>45</v>
      </c>
      <c r="Z14" s="24">
        <f t="shared" si="0"/>
        <v>136.97327914597071</v>
      </c>
      <c r="AA14" s="24">
        <f t="shared" si="1"/>
        <v>5.7611345822139972</v>
      </c>
      <c r="AB14" s="24">
        <f t="shared" si="2"/>
        <v>2377.5400000000004</v>
      </c>
      <c r="AC14" s="24">
        <f t="shared" si="3"/>
        <v>14265.240000000002</v>
      </c>
      <c r="AD14" s="1"/>
      <c r="AE14" s="1"/>
    </row>
    <row r="15" spans="1:31" ht="52.5" customHeight="1" thickBot="1" x14ac:dyDescent="0.3">
      <c r="A15" s="33">
        <v>4</v>
      </c>
      <c r="B15" s="34" t="s">
        <v>61</v>
      </c>
      <c r="C15" s="34"/>
      <c r="D15" s="33" t="s">
        <v>57</v>
      </c>
      <c r="E15" s="62">
        <v>4</v>
      </c>
      <c r="F15" s="7">
        <v>1631.34</v>
      </c>
      <c r="G15" s="7">
        <v>1769.85</v>
      </c>
      <c r="H15" s="7">
        <v>1539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24">
        <f t="shared" si="0"/>
        <v>94.870331505692519</v>
      </c>
      <c r="AA15" s="24">
        <f t="shared" si="1"/>
        <v>5.7611345822139954</v>
      </c>
      <c r="AB15" s="24">
        <f t="shared" si="2"/>
        <v>1646.7299999999998</v>
      </c>
      <c r="AC15" s="24">
        <f t="shared" si="3"/>
        <v>6586.9199999999992</v>
      </c>
      <c r="AD15" s="1"/>
      <c r="AE15" s="1"/>
    </row>
    <row r="16" spans="1:31" ht="52.5" customHeight="1" thickBot="1" x14ac:dyDescent="0.3">
      <c r="A16" s="33">
        <v>5</v>
      </c>
      <c r="B16" s="34" t="s">
        <v>62</v>
      </c>
      <c r="C16" s="34"/>
      <c r="D16" s="33" t="s">
        <v>57</v>
      </c>
      <c r="E16" s="62">
        <v>2</v>
      </c>
      <c r="F16" s="7">
        <v>4843.1400000000003</v>
      </c>
      <c r="G16" s="7">
        <v>5254.35</v>
      </c>
      <c r="H16" s="7">
        <v>4569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24">
        <f t="shared" si="0"/>
        <v>281.65207579565271</v>
      </c>
      <c r="AA16" s="24">
        <f t="shared" si="1"/>
        <v>5.761134582213999</v>
      </c>
      <c r="AB16" s="24">
        <f t="shared" si="2"/>
        <v>4888.8300000000008</v>
      </c>
      <c r="AC16" s="24">
        <f t="shared" si="3"/>
        <v>9777.6600000000017</v>
      </c>
      <c r="AD16" s="1"/>
      <c r="AE16" s="1"/>
    </row>
    <row r="17" spans="1:31" ht="52.5" customHeight="1" thickBot="1" x14ac:dyDescent="0.3">
      <c r="A17" s="33">
        <v>6</v>
      </c>
      <c r="B17" s="34" t="s">
        <v>63</v>
      </c>
      <c r="C17" s="34"/>
      <c r="D17" s="33" t="s">
        <v>57</v>
      </c>
      <c r="E17" s="62">
        <v>2</v>
      </c>
      <c r="F17" s="7">
        <v>5717.64</v>
      </c>
      <c r="G17" s="7">
        <v>6203.1</v>
      </c>
      <c r="H17" s="7">
        <v>5394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24">
        <f t="shared" si="0"/>
        <v>332.50849132014673</v>
      </c>
      <c r="AA17" s="24">
        <f t="shared" si="1"/>
        <v>5.7611345822139981</v>
      </c>
      <c r="AB17" s="24">
        <f t="shared" si="2"/>
        <v>5771.5800000000008</v>
      </c>
      <c r="AC17" s="24">
        <f t="shared" si="3"/>
        <v>11543.160000000002</v>
      </c>
      <c r="AD17" s="1"/>
      <c r="AE17" s="1"/>
    </row>
    <row r="18" spans="1:31" ht="52.5" customHeight="1" thickBot="1" x14ac:dyDescent="0.3">
      <c r="A18" s="33">
        <v>7</v>
      </c>
      <c r="B18" s="34" t="s">
        <v>64</v>
      </c>
      <c r="C18" s="34"/>
      <c r="D18" s="33" t="s">
        <v>57</v>
      </c>
      <c r="E18" s="62">
        <v>2</v>
      </c>
      <c r="F18" s="7">
        <v>4081</v>
      </c>
      <c r="G18" s="7">
        <v>4427.5</v>
      </c>
      <c r="H18" s="7">
        <v>3850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24">
        <f t="shared" si="0"/>
        <v>237.3299391143056</v>
      </c>
      <c r="AA18" s="24">
        <f t="shared" si="1"/>
        <v>5.7611345822139972</v>
      </c>
      <c r="AB18" s="24">
        <f t="shared" si="2"/>
        <v>4119.5</v>
      </c>
      <c r="AC18" s="24">
        <f t="shared" si="3"/>
        <v>8239</v>
      </c>
      <c r="AD18" s="1"/>
      <c r="AE18" s="1"/>
    </row>
    <row r="19" spans="1:31" ht="52.5" customHeight="1" thickBot="1" x14ac:dyDescent="0.3">
      <c r="A19" s="33">
        <v>8</v>
      </c>
      <c r="B19" s="34" t="s">
        <v>65</v>
      </c>
      <c r="C19" s="34"/>
      <c r="D19" s="33" t="s">
        <v>57</v>
      </c>
      <c r="E19" s="62">
        <v>2</v>
      </c>
      <c r="F19" s="7">
        <v>4843.1400000000003</v>
      </c>
      <c r="G19" s="7">
        <v>5254.35</v>
      </c>
      <c r="H19" s="7">
        <v>4569</v>
      </c>
      <c r="I19" s="7" t="s">
        <v>29</v>
      </c>
      <c r="J19" s="7" t="s">
        <v>30</v>
      </c>
      <c r="K19" s="7" t="s">
        <v>31</v>
      </c>
      <c r="L19" s="7" t="s">
        <v>32</v>
      </c>
      <c r="M19" s="7" t="s">
        <v>33</v>
      </c>
      <c r="N19" s="7" t="s">
        <v>34</v>
      </c>
      <c r="O19" s="7" t="s">
        <v>35</v>
      </c>
      <c r="P19" s="7" t="s">
        <v>36</v>
      </c>
      <c r="Q19" s="7" t="s">
        <v>37</v>
      </c>
      <c r="R19" s="7" t="s">
        <v>38</v>
      </c>
      <c r="S19" s="7" t="s">
        <v>39</v>
      </c>
      <c r="T19" s="7" t="s">
        <v>40</v>
      </c>
      <c r="U19" s="7" t="s">
        <v>41</v>
      </c>
      <c r="V19" s="7" t="s">
        <v>42</v>
      </c>
      <c r="W19" s="7" t="s">
        <v>43</v>
      </c>
      <c r="X19" s="7" t="s">
        <v>44</v>
      </c>
      <c r="Y19" s="7" t="s">
        <v>45</v>
      </c>
      <c r="Z19" s="24">
        <f t="shared" si="0"/>
        <v>281.65207579565271</v>
      </c>
      <c r="AA19" s="24">
        <f t="shared" si="1"/>
        <v>5.761134582213999</v>
      </c>
      <c r="AB19" s="24">
        <f t="shared" si="2"/>
        <v>4888.8300000000008</v>
      </c>
      <c r="AC19" s="24">
        <f t="shared" si="3"/>
        <v>9777.6600000000017</v>
      </c>
      <c r="AD19" s="1"/>
      <c r="AE19" s="1"/>
    </row>
    <row r="20" spans="1:31" x14ac:dyDescent="0.25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B20" s="5" t="s">
        <v>46</v>
      </c>
      <c r="AC20" s="24">
        <f>SUM(AC12:AC19)</f>
        <v>76660.94</v>
      </c>
    </row>
    <row r="21" spans="1:31" x14ac:dyDescent="0.25">
      <c r="A21" s="58" t="s">
        <v>66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60"/>
    </row>
    <row r="22" spans="1:31" x14ac:dyDescent="0.25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</row>
    <row r="23" spans="1:31" x14ac:dyDescent="0.25">
      <c r="A23" s="52" t="s">
        <v>56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</row>
    <row r="24" spans="1:31" x14ac:dyDescent="0.25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</row>
    <row r="25" spans="1:31" x14ac:dyDescent="0.25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</row>
    <row r="26" spans="1:31" x14ac:dyDescent="0.25">
      <c r="A26" s="2"/>
      <c r="B26" s="2"/>
      <c r="C26" s="2"/>
      <c r="D26" s="2"/>
      <c r="E26" s="2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31" x14ac:dyDescent="0.25">
      <c r="A27" s="55" t="s">
        <v>47</v>
      </c>
      <c r="B27" s="56"/>
      <c r="C27" s="56"/>
      <c r="D27" s="10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</row>
    <row r="28" spans="1:31" x14ac:dyDescent="0.25">
      <c r="A28" s="43"/>
      <c r="B28" s="44"/>
      <c r="C28" s="44"/>
      <c r="D28" s="11"/>
      <c r="E28" s="12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</row>
    <row r="29" spans="1:31" ht="15.75" thickBot="1" x14ac:dyDescent="0.3">
      <c r="A29" s="45" t="s">
        <v>48</v>
      </c>
      <c r="B29" s="46"/>
      <c r="C29" s="46"/>
      <c r="D29" s="13"/>
      <c r="E29" s="12"/>
      <c r="F29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/>
    </row>
    <row r="30" spans="1:31" x14ac:dyDescent="0.25">
      <c r="A30" s="47" t="s">
        <v>49</v>
      </c>
      <c r="B30" s="48"/>
      <c r="C30" s="48"/>
      <c r="D30" s="14"/>
      <c r="E30" s="12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/>
    </row>
    <row r="31" spans="1:31" ht="16.5" thickBot="1" x14ac:dyDescent="0.3">
      <c r="A31" s="49" t="s">
        <v>50</v>
      </c>
      <c r="B31" s="50"/>
      <c r="C31" s="50"/>
      <c r="D31" s="15"/>
      <c r="E31" s="16"/>
      <c r="F31" s="27"/>
      <c r="G31" s="30"/>
      <c r="H31" s="30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8"/>
      <c r="AA31" s="28"/>
      <c r="AB31"/>
    </row>
    <row r="32" spans="1:31" ht="15.75" x14ac:dyDescent="0.25">
      <c r="A32" s="9"/>
      <c r="B32" s="9"/>
      <c r="C32" s="9"/>
      <c r="D32" s="6"/>
      <c r="E32" s="17"/>
      <c r="F32" s="27"/>
      <c r="G32" s="32"/>
      <c r="H32" s="32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8"/>
      <c r="AA32" s="28"/>
      <c r="AB32"/>
    </row>
    <row r="33" spans="1:27" ht="15.75" x14ac:dyDescent="0.25">
      <c r="A33" s="18" t="s">
        <v>0</v>
      </c>
      <c r="F33" s="29"/>
      <c r="G33" s="32"/>
      <c r="H33" s="32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8"/>
      <c r="AA33" s="28"/>
    </row>
    <row r="34" spans="1:27" ht="15.75" x14ac:dyDescent="0.25">
      <c r="F34" s="29"/>
      <c r="G34" s="32"/>
      <c r="H34" s="32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8"/>
      <c r="AA34" s="28"/>
    </row>
    <row r="35" spans="1:27" ht="15.75" x14ac:dyDescent="0.25">
      <c r="F35" s="29"/>
      <c r="G35" s="32"/>
      <c r="H35" s="32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8"/>
      <c r="AA35" s="28"/>
    </row>
    <row r="36" spans="1:27" ht="15.75" x14ac:dyDescent="0.25">
      <c r="F36" s="29"/>
      <c r="G36" s="32"/>
      <c r="H36" s="32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8"/>
      <c r="AA36" s="28"/>
    </row>
    <row r="37" spans="1:27" ht="15.75" x14ac:dyDescent="0.25">
      <c r="F37" s="29"/>
      <c r="G37" s="32"/>
      <c r="H37" s="32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8"/>
      <c r="AA37" s="28"/>
    </row>
    <row r="38" spans="1:27" ht="15.75" x14ac:dyDescent="0.25">
      <c r="F38" s="29"/>
      <c r="G38" s="32"/>
      <c r="H38" s="32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8"/>
      <c r="AA38" s="28"/>
    </row>
    <row r="39" spans="1:27" ht="15.75" x14ac:dyDescent="0.25">
      <c r="F39" s="29"/>
      <c r="G39" s="32"/>
      <c r="H39" s="32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8"/>
      <c r="AA39" s="28"/>
    </row>
    <row r="40" spans="1:27" ht="15.75" x14ac:dyDescent="0.25">
      <c r="F40" s="29"/>
      <c r="G40" s="32"/>
      <c r="H40" s="32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8"/>
      <c r="AA40" s="28"/>
    </row>
    <row r="41" spans="1:27" ht="15.75" x14ac:dyDescent="0.25">
      <c r="F41" s="29"/>
      <c r="G41" s="32"/>
      <c r="H41" s="32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8"/>
      <c r="AA41" s="28"/>
    </row>
    <row r="42" spans="1:27" ht="15.75" x14ac:dyDescent="0.25">
      <c r="F42" s="29"/>
      <c r="G42" s="32"/>
      <c r="H42" s="32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8"/>
      <c r="AA42" s="28"/>
    </row>
    <row r="43" spans="1:27" ht="15.75" x14ac:dyDescent="0.25">
      <c r="F43" s="29"/>
      <c r="G43" s="32"/>
      <c r="H43" s="32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8"/>
      <c r="AA43" s="28"/>
    </row>
    <row r="44" spans="1:27" ht="15.75" x14ac:dyDescent="0.25">
      <c r="F44" s="29"/>
      <c r="G44" s="32"/>
      <c r="H44" s="32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8"/>
      <c r="AA44" s="28"/>
    </row>
    <row r="45" spans="1:27" ht="15.75" x14ac:dyDescent="0.25">
      <c r="F45" s="29"/>
      <c r="G45" s="32"/>
      <c r="H45" s="32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8"/>
      <c r="AA45" s="28"/>
    </row>
    <row r="46" spans="1:27" ht="15.75" x14ac:dyDescent="0.25">
      <c r="F46" s="29"/>
      <c r="G46" s="32"/>
      <c r="H46" s="32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8"/>
      <c r="AA46" s="28"/>
    </row>
    <row r="47" spans="1:27" ht="15.75" x14ac:dyDescent="0.25">
      <c r="F47" s="29"/>
      <c r="G47" s="32"/>
      <c r="H47" s="32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8"/>
      <c r="AA47" s="28"/>
    </row>
    <row r="48" spans="1:27" ht="15.75" x14ac:dyDescent="0.25">
      <c r="F48" s="29"/>
      <c r="G48" s="32"/>
      <c r="H48" s="32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8"/>
      <c r="AA48" s="28"/>
    </row>
    <row r="49" spans="6:27" ht="15.75" x14ac:dyDescent="0.25">
      <c r="F49" s="29"/>
      <c r="G49" s="32"/>
      <c r="H49" s="32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8"/>
      <c r="AA49" s="28"/>
    </row>
    <row r="50" spans="6:27" ht="15.75" x14ac:dyDescent="0.25">
      <c r="F50" s="29"/>
      <c r="G50" s="32"/>
      <c r="H50" s="32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8"/>
      <c r="AA50" s="28"/>
    </row>
    <row r="51" spans="6:27" ht="15.75" x14ac:dyDescent="0.25">
      <c r="F51" s="29"/>
      <c r="G51" s="32"/>
      <c r="H51" s="32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8"/>
      <c r="AA51" s="28"/>
    </row>
    <row r="52" spans="6:27" ht="15.75" x14ac:dyDescent="0.25">
      <c r="F52" s="29"/>
      <c r="G52" s="32"/>
      <c r="H52" s="32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8"/>
      <c r="AA52" s="28"/>
    </row>
    <row r="53" spans="6:27" ht="15.75" x14ac:dyDescent="0.25">
      <c r="F53" s="29"/>
      <c r="G53" s="32"/>
      <c r="H53" s="32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8"/>
      <c r="AA53" s="28"/>
    </row>
    <row r="54" spans="6:27" x14ac:dyDescent="0.25"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8"/>
      <c r="AA54" s="28"/>
    </row>
    <row r="55" spans="6:27" x14ac:dyDescent="0.25"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</row>
    <row r="56" spans="6:27" x14ac:dyDescent="0.25"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</row>
    <row r="57" spans="6:27" x14ac:dyDescent="0.25"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</row>
  </sheetData>
  <mergeCells count="31">
    <mergeCell ref="B12:C12"/>
    <mergeCell ref="B15:C15"/>
    <mergeCell ref="B16:C16"/>
    <mergeCell ref="B17:C17"/>
    <mergeCell ref="B18:C18"/>
    <mergeCell ref="A20:Z20"/>
    <mergeCell ref="A21:AC21"/>
    <mergeCell ref="B19:C19"/>
    <mergeCell ref="B14:C14"/>
    <mergeCell ref="B13:C13"/>
    <mergeCell ref="A28:C28"/>
    <mergeCell ref="A29:C29"/>
    <mergeCell ref="A30:C30"/>
    <mergeCell ref="A31:C31"/>
    <mergeCell ref="A22:AC22"/>
    <mergeCell ref="A23:AC23"/>
    <mergeCell ref="A24:AC24"/>
    <mergeCell ref="A25:AC25"/>
    <mergeCell ref="A27:C27"/>
    <mergeCell ref="D10:D11"/>
    <mergeCell ref="E10:E11"/>
    <mergeCell ref="AB10:AB11"/>
    <mergeCell ref="A3:AC3"/>
    <mergeCell ref="A6:B6"/>
    <mergeCell ref="C6:AC6"/>
    <mergeCell ref="A7:B7"/>
    <mergeCell ref="C7:AC7"/>
    <mergeCell ref="A10:A11"/>
    <mergeCell ref="B10:C11"/>
    <mergeCell ref="A8:AC8"/>
    <mergeCell ref="A9:AC9"/>
  </mergeCells>
  <phoneticPr fontId="13" type="noConversion"/>
  <pageMargins left="0.24027777777777801" right="0.24027777777777801" top="0.05" bottom="0.209722222222222" header="0.51180555555555496" footer="0.51180555555555496"/>
  <pageSetup paperSize="9" scale="63" fitToHeight="0" orientation="landscape" useFirstPageNumber="1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Аюпов Дамир Айратович</dc:creator>
  <cp:lastModifiedBy>User56</cp:lastModifiedBy>
  <cp:revision>7</cp:revision>
  <cp:lastPrinted>2014-05-23T17:45:00Z</cp:lastPrinted>
  <dcterms:created xsi:type="dcterms:W3CDTF">2014-01-17T11:35:00Z</dcterms:created>
  <dcterms:modified xsi:type="dcterms:W3CDTF">2024-04-27T10:42:32Z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1049-11.2.0.11440</vt:lpwstr>
  </property>
  <property fmtid="{D5CDD505-2E9C-101B-9397-08002B2CF9AE}" pid="3" name="ICV">
    <vt:lpwstr>9586C364BAE0484588C7CBEE8914A7E6</vt:lpwstr>
  </property>
  <property fmtid="{D5CDD505-2E9C-101B-9397-08002B2CF9AE}" pid="4" name="Generator">
    <vt:lpwstr>NPOI</vt:lpwstr>
  </property>
  <property fmtid="{D5CDD505-2E9C-101B-9397-08002B2CF9AE}" pid="5" name="Generator Version">
    <vt:lpwstr>2.4.1</vt:lpwstr>
  </property>
</Properties>
</file>