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3765" yWindow="1695" windowWidth="15750" windowHeight="10710"/>
  </bookViews>
  <sheets>
    <sheet name="Лист2" sheetId="13" r:id="rId1"/>
  </sheets>
  <definedNames>
    <definedName name="_xlnm.Print_Titles" localSheetId="0">Лист2!$1:$7</definedName>
    <definedName name="_xlnm.Print_Area" localSheetId="0">Лист2!$A$1:$L$25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" i="13" l="1"/>
  <c r="H13" i="13"/>
  <c r="J13" i="13" s="1"/>
  <c r="L12" i="13"/>
  <c r="H12" i="13"/>
  <c r="L11" i="13"/>
  <c r="H11" i="13"/>
  <c r="J11" i="13" s="1"/>
  <c r="L10" i="13"/>
  <c r="H10" i="13"/>
  <c r="J10" i="13" s="1"/>
  <c r="L9" i="13"/>
  <c r="H9" i="13"/>
  <c r="J9" i="13" s="1"/>
  <c r="L8" i="13"/>
  <c r="H8" i="13"/>
  <c r="J8" i="13" s="1"/>
  <c r="J12" i="13"/>
  <c r="L15" i="13" l="1"/>
  <c r="K13" i="13"/>
  <c r="K12" i="13"/>
  <c r="K11" i="13"/>
  <c r="K10" i="13"/>
  <c r="K9" i="13"/>
  <c r="K8" i="13"/>
</calcChain>
</file>

<file path=xl/sharedStrings.xml><?xml version="1.0" encoding="utf-8"?>
<sst xmlns="http://schemas.openxmlformats.org/spreadsheetml/2006/main" count="19" uniqueCount="19">
  <si>
    <t>за ед.</t>
  </si>
  <si>
    <t>кол-во</t>
  </si>
  <si>
    <t>коэф-т вариации, %</t>
  </si>
  <si>
    <t>Наименование товаров, работ, услуг</t>
  </si>
  <si>
    <t>ИТОГО:</t>
  </si>
  <si>
    <t>№ п/п</t>
  </si>
  <si>
    <t>Коммерческое предложение 4</t>
  </si>
  <si>
    <t>Коммерческое предложение 5</t>
  </si>
  <si>
    <t>НМЦК, руб.</t>
  </si>
  <si>
    <t xml:space="preserve">Коммерческое предложение 1  </t>
  </si>
  <si>
    <t xml:space="preserve">Коммерческое предложение 2 </t>
  </si>
  <si>
    <t xml:space="preserve">Коммерческое предложение 3 </t>
  </si>
  <si>
    <r>
      <t>Обоснование начальной (максимальной) цены договора на поставку и монтаж межкомнатных дверей в сборе (дверная коробка, дверное полотно, декоративные элементы, фурнитура), с демонтажем ранее установленных дверей и дверных коробок для нужд ГАУЗ КСП</t>
    </r>
    <r>
      <rPr>
        <sz val="11"/>
        <rFont val="Calibri"/>
        <family val="2"/>
        <charset val="204"/>
        <scheme val="minor"/>
      </rPr>
      <t xml:space="preserve">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закупке товаров, работ, услуг.</t>
    </r>
  </si>
  <si>
    <t>Демонтаж дверной коробки, установка новых дверей</t>
  </si>
  <si>
    <t>Дверь входная металлическая, размер 860*2050</t>
  </si>
  <si>
    <t xml:space="preserve">Дверь межкомнатная распашная
цвет лиственница мокко, ширина 600 мм, высота 2000 мм
</t>
  </si>
  <si>
    <t xml:space="preserve">Дверь межкомнатная распашная
цвет лиственница мокко, ширина 700 мм, высота 2000 мм
</t>
  </si>
  <si>
    <t>Дверь межкомнатная распашная
цвет лиственница мокко, ширина 800 мм, высота 2000 мм</t>
  </si>
  <si>
    <t>Дверь межкомнатная распашная
цвет лиственница мокко, ширина 900 мм, высота 2000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</si>
</sst>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 applyAlignment="1">
      <alignment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left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0" fillId="0" borderId="8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5" xfId="0" applyFill="1" applyBorder="1" applyAlignment="1">
      <alignment horizontal="righ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5"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</dxfs>
  <tableStyles count="0" defaultTableStyle="TableStyleMedium2" defaultPivotStyle="PivotStyleLight16"/>
  <colors>
    <mruColors>
      <color rgb="FFFF9B9B"/>
      <color rgb="FFFE8F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view="pageBreakPreview" topLeftCell="A7" zoomScaleSheetLayoutView="100" workbookViewId="0">
      <selection activeCell="E12" sqref="E12"/>
    </sheetView>
  </sheetViews>
  <sheetFormatPr defaultColWidth="9.140625" defaultRowHeight="15" x14ac:dyDescent="0.25"/>
  <cols>
    <col min="1" max="1" width="6.5703125" style="5" customWidth="1"/>
    <col min="2" max="2" width="33.85546875" style="14" customWidth="1"/>
    <col min="3" max="3" width="18" style="4" customWidth="1"/>
    <col min="4" max="4" width="18" style="5" customWidth="1"/>
    <col min="5" max="5" width="18" style="4" customWidth="1"/>
    <col min="6" max="7" width="18" style="4" hidden="1" customWidth="1"/>
    <col min="8" max="8" width="14.85546875" style="5" customWidth="1"/>
    <col min="9" max="9" width="11.28515625" style="6" customWidth="1"/>
    <col min="10" max="10" width="14" style="5" customWidth="1"/>
    <col min="11" max="11" width="8" style="5" customWidth="1"/>
    <col min="12" max="12" width="18.140625" style="5" customWidth="1"/>
    <col min="13" max="15" width="18.140625" style="1" customWidth="1"/>
    <col min="16" max="16384" width="9.140625" style="1"/>
  </cols>
  <sheetData>
    <row r="1" spans="1:12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32.25" customHeight="1" x14ac:dyDescent="0.25">
      <c r="A4" s="33" t="s">
        <v>12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36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37.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s="3" customFormat="1" ht="30" x14ac:dyDescent="0.25">
      <c r="A7" s="20" t="s">
        <v>5</v>
      </c>
      <c r="B7" s="28" t="s">
        <v>3</v>
      </c>
      <c r="C7" s="27" t="s">
        <v>9</v>
      </c>
      <c r="D7" s="2" t="s">
        <v>10</v>
      </c>
      <c r="E7" s="2" t="s">
        <v>11</v>
      </c>
      <c r="F7" s="2" t="s">
        <v>6</v>
      </c>
      <c r="G7" s="2" t="s">
        <v>7</v>
      </c>
      <c r="H7" s="19" t="s">
        <v>0</v>
      </c>
      <c r="I7" s="28" t="s">
        <v>1</v>
      </c>
      <c r="J7" s="34" t="s">
        <v>2</v>
      </c>
      <c r="K7" s="35"/>
      <c r="L7" s="13" t="s">
        <v>8</v>
      </c>
    </row>
    <row r="8" spans="1:12" s="3" customFormat="1" ht="63" x14ac:dyDescent="0.25">
      <c r="A8" s="26">
        <v>1</v>
      </c>
      <c r="B8" s="29" t="s">
        <v>15</v>
      </c>
      <c r="C8" s="21">
        <v>8190</v>
      </c>
      <c r="D8" s="22">
        <v>8280</v>
      </c>
      <c r="E8" s="22">
        <v>13519</v>
      </c>
      <c r="F8" s="23"/>
      <c r="G8" s="24"/>
      <c r="H8" s="25">
        <f t="shared" ref="H8:H13" si="0">ROUND(AVERAGE(C8:G8),2)</f>
        <v>9996.33</v>
      </c>
      <c r="I8" s="39">
        <v>3</v>
      </c>
      <c r="J8" s="10">
        <f t="shared" ref="J8:J13" si="1">ROUND(_xlfn.STDEV.S(C8:G8)/H8*100,2)</f>
        <v>30.52</v>
      </c>
      <c r="K8" s="16" t="str">
        <f t="shared" ref="K8:K13" si="2">IF(J8&lt;33,"&lt;33","&gt;33")</f>
        <v>&lt;33</v>
      </c>
      <c r="L8" s="15">
        <f t="shared" ref="L8:L13" si="3">(I8/(COUNT(C8:G8))*(C8+D8+E8+F8))</f>
        <v>29989</v>
      </c>
    </row>
    <row r="9" spans="1:12" s="3" customFormat="1" ht="63" x14ac:dyDescent="0.25">
      <c r="A9" s="26">
        <v>2</v>
      </c>
      <c r="B9" s="29" t="s">
        <v>16</v>
      </c>
      <c r="C9" s="21">
        <v>8190</v>
      </c>
      <c r="D9" s="22">
        <v>8280</v>
      </c>
      <c r="E9" s="22">
        <v>13519</v>
      </c>
      <c r="F9" s="23"/>
      <c r="G9" s="24"/>
      <c r="H9" s="25">
        <f t="shared" si="0"/>
        <v>9996.33</v>
      </c>
      <c r="I9" s="39">
        <v>3</v>
      </c>
      <c r="J9" s="10">
        <f t="shared" si="1"/>
        <v>30.52</v>
      </c>
      <c r="K9" s="16" t="str">
        <f t="shared" si="2"/>
        <v>&lt;33</v>
      </c>
      <c r="L9" s="15">
        <f t="shared" si="3"/>
        <v>29989</v>
      </c>
    </row>
    <row r="10" spans="1:12" s="3" customFormat="1" ht="47.25" x14ac:dyDescent="0.25">
      <c r="A10" s="26">
        <v>3</v>
      </c>
      <c r="B10" s="29" t="s">
        <v>17</v>
      </c>
      <c r="C10" s="21">
        <v>8190</v>
      </c>
      <c r="D10" s="22">
        <v>8280</v>
      </c>
      <c r="E10" s="22">
        <v>13519</v>
      </c>
      <c r="F10" s="23"/>
      <c r="G10" s="24"/>
      <c r="H10" s="25">
        <f t="shared" si="0"/>
        <v>9996.33</v>
      </c>
      <c r="I10" s="39">
        <v>26</v>
      </c>
      <c r="J10" s="10">
        <f t="shared" si="1"/>
        <v>30.52</v>
      </c>
      <c r="K10" s="16" t="str">
        <f t="shared" si="2"/>
        <v>&lt;33</v>
      </c>
      <c r="L10" s="15">
        <f t="shared" si="3"/>
        <v>259904.66666666666</v>
      </c>
    </row>
    <row r="11" spans="1:12" s="3" customFormat="1" ht="47.25" x14ac:dyDescent="0.25">
      <c r="A11" s="26">
        <v>4</v>
      </c>
      <c r="B11" s="29" t="s">
        <v>18</v>
      </c>
      <c r="C11" s="21">
        <v>8460</v>
      </c>
      <c r="D11" s="22">
        <v>8430</v>
      </c>
      <c r="E11" s="22">
        <v>13822</v>
      </c>
      <c r="F11" s="23"/>
      <c r="G11" s="24"/>
      <c r="H11" s="25">
        <f t="shared" si="0"/>
        <v>10237.33</v>
      </c>
      <c r="I11" s="39">
        <v>1</v>
      </c>
      <c r="J11" s="10">
        <f t="shared" si="1"/>
        <v>30.32</v>
      </c>
      <c r="K11" s="16" t="str">
        <f t="shared" si="2"/>
        <v>&lt;33</v>
      </c>
      <c r="L11" s="15">
        <f t="shared" si="3"/>
        <v>10237.333333333332</v>
      </c>
    </row>
    <row r="12" spans="1:12" s="3" customFormat="1" ht="31.5" x14ac:dyDescent="0.25">
      <c r="A12" s="26">
        <v>5</v>
      </c>
      <c r="B12" s="29" t="s">
        <v>14</v>
      </c>
      <c r="C12" s="21">
        <v>19760</v>
      </c>
      <c r="D12" s="22">
        <v>15560</v>
      </c>
      <c r="E12" s="22">
        <v>23120</v>
      </c>
      <c r="F12" s="23"/>
      <c r="G12" s="24"/>
      <c r="H12" s="25">
        <f t="shared" si="0"/>
        <v>19480</v>
      </c>
      <c r="I12" s="39">
        <v>1</v>
      </c>
      <c r="J12" s="10">
        <f t="shared" si="1"/>
        <v>19.440000000000001</v>
      </c>
      <c r="K12" s="16" t="str">
        <f t="shared" si="2"/>
        <v>&lt;33</v>
      </c>
      <c r="L12" s="15">
        <f t="shared" si="3"/>
        <v>19480</v>
      </c>
    </row>
    <row r="13" spans="1:12" s="3" customFormat="1" ht="31.5" x14ac:dyDescent="0.25">
      <c r="A13" s="26">
        <v>6</v>
      </c>
      <c r="B13" s="29" t="s">
        <v>13</v>
      </c>
      <c r="C13" s="21">
        <v>4500</v>
      </c>
      <c r="D13" s="22">
        <v>4000</v>
      </c>
      <c r="E13" s="22">
        <v>4000</v>
      </c>
      <c r="F13" s="23"/>
      <c r="G13" s="24"/>
      <c r="H13" s="25">
        <f t="shared" si="0"/>
        <v>4166.67</v>
      </c>
      <c r="I13" s="39">
        <v>34</v>
      </c>
      <c r="J13" s="10">
        <f t="shared" si="1"/>
        <v>6.93</v>
      </c>
      <c r="K13" s="16" t="str">
        <f t="shared" si="2"/>
        <v>&lt;33</v>
      </c>
      <c r="L13" s="15">
        <f t="shared" si="3"/>
        <v>141666.66666666669</v>
      </c>
    </row>
    <row r="14" spans="1:12" s="3" customFormat="1" x14ac:dyDescent="0.25">
      <c r="A14" s="9"/>
      <c r="B14" s="36"/>
      <c r="C14" s="36"/>
      <c r="D14" s="36"/>
      <c r="E14" s="36"/>
      <c r="F14" s="37"/>
      <c r="G14" s="37"/>
      <c r="H14" s="37"/>
      <c r="I14" s="36"/>
      <c r="J14" s="37"/>
      <c r="K14" s="5"/>
      <c r="L14" s="2" t="s">
        <v>4</v>
      </c>
    </row>
    <row r="15" spans="1:12" s="3" customFormat="1" x14ac:dyDescent="0.25">
      <c r="A15" s="9"/>
      <c r="B15" s="38"/>
      <c r="C15" s="38"/>
      <c r="D15" s="38"/>
      <c r="E15" s="38"/>
      <c r="F15" s="38"/>
      <c r="G15" s="38"/>
      <c r="H15" s="38"/>
      <c r="I15" s="38"/>
      <c r="J15" s="38"/>
      <c r="K15" s="9"/>
      <c r="L15" s="2">
        <f>SUM(L8:L14)</f>
        <v>491266.66666666663</v>
      </c>
    </row>
    <row r="16" spans="1:12" s="3" customFormat="1" x14ac:dyDescent="0.25">
      <c r="A16" s="9"/>
      <c r="B16" s="30"/>
      <c r="C16" s="30"/>
      <c r="D16" s="30"/>
      <c r="E16" s="30"/>
      <c r="F16" s="30"/>
      <c r="G16" s="30"/>
      <c r="H16" s="30"/>
      <c r="I16" s="30"/>
      <c r="J16" s="30"/>
      <c r="K16" s="9"/>
      <c r="L16" s="18"/>
    </row>
    <row r="17" spans="1:15" s="3" customFormat="1" x14ac:dyDescent="0.25">
      <c r="A17" s="17"/>
      <c r="B17" s="14"/>
      <c r="C17" s="4"/>
      <c r="D17" s="11"/>
      <c r="E17" s="12"/>
      <c r="F17" s="12"/>
      <c r="G17" s="12"/>
      <c r="H17" s="5"/>
      <c r="I17" s="6"/>
      <c r="J17" s="4"/>
      <c r="K17" s="5"/>
      <c r="L17" s="18"/>
    </row>
    <row r="18" spans="1:15" s="3" customFormat="1" x14ac:dyDescent="0.25">
      <c r="A18" s="17"/>
      <c r="B18" s="14"/>
      <c r="C18" s="4"/>
      <c r="D18" s="5"/>
      <c r="E18" s="4"/>
      <c r="F18" s="4"/>
      <c r="G18" s="4"/>
      <c r="H18" s="5"/>
      <c r="I18" s="6"/>
      <c r="J18" s="4"/>
      <c r="K18" s="5"/>
      <c r="L18" s="18"/>
    </row>
    <row r="19" spans="1:15" s="3" customFormat="1" x14ac:dyDescent="0.25">
      <c r="A19" s="17"/>
      <c r="B19" s="14"/>
      <c r="C19" s="4"/>
      <c r="D19" s="4"/>
      <c r="E19" s="4"/>
      <c r="F19" s="4"/>
      <c r="G19" s="4"/>
      <c r="H19" s="5"/>
      <c r="I19" s="6"/>
      <c r="J19" s="4"/>
      <c r="K19" s="5"/>
      <c r="L19" s="18"/>
    </row>
    <row r="20" spans="1:15" s="3" customFormat="1" x14ac:dyDescent="0.25">
      <c r="A20" s="8"/>
      <c r="B20" s="14"/>
      <c r="C20" s="4"/>
      <c r="D20" s="5"/>
      <c r="E20" s="4"/>
      <c r="F20" s="4"/>
      <c r="G20" s="4"/>
      <c r="H20" s="5"/>
      <c r="I20" s="4"/>
      <c r="J20" s="4"/>
      <c r="K20" s="4"/>
      <c r="L20" s="18"/>
    </row>
    <row r="21" spans="1:15" s="3" customFormat="1" x14ac:dyDescent="0.25">
      <c r="A21" s="5"/>
      <c r="B21" s="14"/>
      <c r="C21" s="4"/>
      <c r="D21" s="4"/>
      <c r="E21" s="4"/>
      <c r="F21" s="4"/>
      <c r="G21" s="4"/>
      <c r="H21" s="5"/>
      <c r="I21" s="6"/>
      <c r="J21" s="5"/>
      <c r="K21" s="5"/>
      <c r="L21" s="17"/>
    </row>
    <row r="23" spans="1:15" s="7" customFormat="1" x14ac:dyDescent="0.25">
      <c r="A23" s="5"/>
      <c r="B23" s="14"/>
      <c r="C23" s="4"/>
      <c r="D23" s="5"/>
      <c r="E23" s="4"/>
      <c r="F23" s="4"/>
      <c r="G23" s="4"/>
      <c r="H23" s="5"/>
      <c r="I23" s="6"/>
      <c r="J23" s="5"/>
      <c r="K23" s="5"/>
      <c r="L23" s="5"/>
    </row>
    <row r="24" spans="1:15" x14ac:dyDescent="0.25">
      <c r="D24" s="4"/>
      <c r="H24" s="4"/>
    </row>
    <row r="29" spans="1:15" s="6" customFormat="1" x14ac:dyDescent="0.25">
      <c r="A29" s="5"/>
      <c r="B29" s="14"/>
      <c r="C29" s="4"/>
      <c r="D29" s="5"/>
      <c r="E29" s="4"/>
      <c r="F29" s="4"/>
      <c r="G29" s="4"/>
      <c r="H29" s="5"/>
      <c r="J29" s="5"/>
      <c r="K29" s="5"/>
      <c r="L29" s="5"/>
      <c r="M29" s="1"/>
      <c r="N29" s="1"/>
      <c r="O29" s="1"/>
    </row>
    <row r="30" spans="1:15" s="6" customFormat="1" x14ac:dyDescent="0.25">
      <c r="A30" s="5"/>
      <c r="B30" s="14"/>
      <c r="C30" s="4"/>
      <c r="D30" s="5"/>
      <c r="E30" s="4"/>
      <c r="F30" s="4"/>
      <c r="G30" s="4"/>
      <c r="H30" s="5"/>
      <c r="J30" s="5"/>
      <c r="K30" s="5"/>
      <c r="L30" s="5"/>
      <c r="M30" s="1"/>
      <c r="N30" s="1"/>
      <c r="O30" s="1"/>
    </row>
    <row r="31" spans="1:15" s="6" customFormat="1" x14ac:dyDescent="0.25">
      <c r="A31" s="5"/>
      <c r="B31" s="14"/>
      <c r="C31" s="4"/>
      <c r="D31" s="5"/>
      <c r="E31" s="4"/>
      <c r="F31" s="4"/>
      <c r="G31" s="4"/>
      <c r="H31" s="5"/>
      <c r="J31" s="5"/>
      <c r="K31" s="5"/>
      <c r="L31" s="5"/>
      <c r="M31" s="1"/>
      <c r="N31" s="1"/>
      <c r="O31" s="1"/>
    </row>
    <row r="32" spans="1:15" s="6" customFormat="1" x14ac:dyDescent="0.25">
      <c r="A32" s="5"/>
      <c r="B32" s="14"/>
      <c r="C32" s="4"/>
      <c r="D32" s="5"/>
      <c r="E32" s="4"/>
      <c r="F32" s="4"/>
      <c r="G32" s="4"/>
      <c r="H32" s="5"/>
      <c r="J32" s="5"/>
      <c r="K32" s="5"/>
      <c r="L32" s="5"/>
      <c r="M32" s="1"/>
      <c r="N32" s="1"/>
      <c r="O32" s="1"/>
    </row>
    <row r="33" spans="1:15" s="6" customFormat="1" x14ac:dyDescent="0.25">
      <c r="A33" s="5"/>
      <c r="B33" s="14"/>
      <c r="C33" s="4"/>
      <c r="D33" s="5"/>
      <c r="E33" s="4"/>
      <c r="F33" s="4"/>
      <c r="G33" s="4"/>
      <c r="H33" s="5"/>
      <c r="J33" s="5"/>
      <c r="K33" s="5"/>
      <c r="L33" s="5"/>
      <c r="M33" s="1"/>
      <c r="N33" s="1"/>
      <c r="O33" s="1"/>
    </row>
    <row r="34" spans="1:15" s="6" customFormat="1" x14ac:dyDescent="0.25">
      <c r="A34" s="5"/>
      <c r="B34" s="14"/>
      <c r="C34" s="4"/>
      <c r="D34" s="5"/>
      <c r="E34" s="4"/>
      <c r="F34" s="4"/>
      <c r="G34" s="4"/>
      <c r="H34" s="5"/>
      <c r="J34" s="5"/>
      <c r="K34" s="5"/>
      <c r="L34" s="5"/>
      <c r="M34" s="1"/>
      <c r="N34" s="1"/>
      <c r="O34" s="1"/>
    </row>
    <row r="35" spans="1:15" s="6" customFormat="1" x14ac:dyDescent="0.25">
      <c r="A35" s="5"/>
      <c r="B35" s="14"/>
      <c r="C35" s="4"/>
      <c r="D35" s="5"/>
      <c r="E35" s="4"/>
      <c r="F35" s="4"/>
      <c r="G35" s="4"/>
      <c r="H35" s="5"/>
      <c r="J35" s="5"/>
      <c r="K35" s="5"/>
      <c r="L35" s="5"/>
      <c r="M35" s="1"/>
      <c r="N35" s="1"/>
      <c r="O35" s="1"/>
    </row>
    <row r="36" spans="1:15" s="6" customFormat="1" x14ac:dyDescent="0.25">
      <c r="A36" s="5"/>
      <c r="B36" s="14"/>
      <c r="C36" s="4"/>
      <c r="D36" s="5"/>
      <c r="E36" s="4"/>
      <c r="F36" s="4"/>
      <c r="G36" s="4"/>
      <c r="H36" s="5"/>
      <c r="J36" s="5"/>
      <c r="K36" s="5"/>
      <c r="L36" s="5"/>
      <c r="M36" s="1"/>
      <c r="N36" s="1"/>
      <c r="O36" s="1"/>
    </row>
    <row r="37" spans="1:15" s="6" customFormat="1" x14ac:dyDescent="0.25">
      <c r="A37" s="5"/>
      <c r="B37" s="14"/>
      <c r="C37" s="4"/>
      <c r="D37" s="5"/>
      <c r="E37" s="4"/>
      <c r="F37" s="4"/>
      <c r="G37" s="4"/>
      <c r="H37" s="5"/>
      <c r="J37" s="5"/>
      <c r="K37" s="5"/>
      <c r="L37" s="5"/>
      <c r="M37" s="1"/>
      <c r="N37" s="1"/>
      <c r="O37" s="1"/>
    </row>
  </sheetData>
  <mergeCells count="4">
    <mergeCell ref="A1:L3"/>
    <mergeCell ref="A4:L6"/>
    <mergeCell ref="J7:K7"/>
    <mergeCell ref="B14:J15"/>
  </mergeCells>
  <phoneticPr fontId="4" type="noConversion"/>
  <conditionalFormatting sqref="K8:K13">
    <cfRule type="cellIs" dxfId="14" priority="3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Дибаева</dc:creator>
  <cp:lastModifiedBy>economist</cp:lastModifiedBy>
  <cp:lastPrinted>2024-04-18T04:23:20Z</cp:lastPrinted>
  <dcterms:created xsi:type="dcterms:W3CDTF">2021-04-05T09:35:27Z</dcterms:created>
  <dcterms:modified xsi:type="dcterms:W3CDTF">2024-07-10T07:23:30Z</dcterms:modified>
</cp:coreProperties>
</file>