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server1\почта сетевая\5. Закупки отдел\00. ОТДЕЛ ЗАКУПОК\ЗАКУПКИ 2024г\_ГРА-ЗАКУПКИ ТРУ-2024\ГРА-24037-ZУ-(ИнтПр-15)(221)=Р=\"/>
    </mc:Choice>
  </mc:AlternateContent>
  <xr:revisionPtr revIDLastSave="0" documentId="13_ncr:1_{B8A6F342-2A22-4478-84AC-CDBAAF4A4E2C}" xr6:coauthVersionLast="45" xr6:coauthVersionMax="45" xr10:uidLastSave="{00000000-0000-0000-0000-000000000000}"/>
  <bookViews>
    <workbookView xWindow="210" yWindow="3000" windowWidth="28590" windowHeight="11295" xr2:uid="{00000000-000D-0000-FFFF-FFFF00000000}"/>
  </bookViews>
  <sheets>
    <sheet name="Обоснование" sheetId="1" r:id="rId1"/>
    <sheet name="Характеристики" sheetId="2" r:id="rId2"/>
  </sheets>
  <definedNames>
    <definedName name="_GoBack" localSheetId="1">Характеристики!$C$6</definedName>
    <definedName name="_xlnm._FilterDatabase" localSheetId="0" hidden="1">Обоснование!$A$4:$O$73</definedName>
    <definedName name="_xlnm._FilterDatabase" localSheetId="1" hidden="1">Характеристики!$B$2:$I$22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F5" i="1" s="1"/>
  <c r="I3" i="2" l="1"/>
  <c r="I13" i="2"/>
  <c r="H15" i="1"/>
  <c r="F15" i="1"/>
  <c r="B6" i="1"/>
  <c r="I4" i="2"/>
  <c r="L29" i="1"/>
  <c r="L30" i="1"/>
  <c r="M30" i="1"/>
  <c r="L31" i="1"/>
  <c r="M31" i="1"/>
  <c r="M34" i="1"/>
  <c r="M35" i="1"/>
  <c r="L40" i="1"/>
  <c r="M40" i="1"/>
  <c r="L41" i="1"/>
  <c r="M41" i="1"/>
  <c r="L42" i="1"/>
  <c r="L43" i="1"/>
  <c r="M43" i="1"/>
  <c r="L44" i="1"/>
  <c r="M44" i="1"/>
  <c r="L45" i="1"/>
  <c r="M45" i="1"/>
  <c r="L49" i="1"/>
  <c r="M49" i="1"/>
  <c r="L50" i="1"/>
  <c r="L52" i="1"/>
  <c r="M52" i="1"/>
  <c r="L53" i="1"/>
  <c r="M53" i="1"/>
  <c r="L55" i="1"/>
  <c r="L57" i="1"/>
  <c r="M57" i="1"/>
  <c r="L58" i="1"/>
  <c r="L59" i="1"/>
  <c r="L62" i="1"/>
  <c r="L65" i="1"/>
  <c r="M65" i="1"/>
  <c r="L66" i="1"/>
  <c r="M66" i="1"/>
  <c r="L68" i="1"/>
  <c r="M68" i="1"/>
  <c r="G81" i="1"/>
  <c r="R68" i="1"/>
  <c r="R52" i="1"/>
  <c r="R44" i="1"/>
  <c r="R28" i="1"/>
  <c r="H6" i="1"/>
  <c r="F6" i="1"/>
  <c r="H7" i="1"/>
  <c r="F7" i="1"/>
  <c r="H8" i="1"/>
  <c r="F8" i="1"/>
  <c r="G8" i="1"/>
  <c r="H9" i="1"/>
  <c r="F9" i="1"/>
  <c r="H10" i="1"/>
  <c r="F10" i="1"/>
  <c r="G10" i="1"/>
  <c r="H11" i="1"/>
  <c r="F11" i="1"/>
  <c r="H12" i="1"/>
  <c r="F12" i="1"/>
  <c r="H13" i="1"/>
  <c r="F13" i="1"/>
  <c r="H14" i="1"/>
  <c r="F14" i="1"/>
  <c r="G14" i="1"/>
  <c r="H16" i="1"/>
  <c r="L16" i="1"/>
  <c r="M16" i="1"/>
  <c r="J16" i="1"/>
  <c r="H17" i="1"/>
  <c r="H18" i="1"/>
  <c r="L18" i="1"/>
  <c r="M18" i="1"/>
  <c r="J18" i="1"/>
  <c r="K18" i="1"/>
  <c r="H19" i="1"/>
  <c r="L19" i="1"/>
  <c r="M19" i="1"/>
  <c r="H20" i="1"/>
  <c r="L20" i="1"/>
  <c r="M20" i="1"/>
  <c r="H21" i="1"/>
  <c r="H22" i="1"/>
  <c r="L22" i="1"/>
  <c r="M22" i="1"/>
  <c r="H23" i="1"/>
  <c r="H24" i="1"/>
  <c r="J24" i="1"/>
  <c r="K24" i="1"/>
  <c r="H25" i="1"/>
  <c r="H26" i="1"/>
  <c r="L26" i="1"/>
  <c r="M26" i="1"/>
  <c r="H27" i="1"/>
  <c r="H28" i="1"/>
  <c r="L28" i="1"/>
  <c r="I28" i="1"/>
  <c r="H29" i="1"/>
  <c r="J29" i="1"/>
  <c r="H30" i="1"/>
  <c r="H31" i="1"/>
  <c r="H32" i="1"/>
  <c r="J32" i="1"/>
  <c r="K32" i="1"/>
  <c r="H33" i="1"/>
  <c r="L33" i="1"/>
  <c r="M33" i="1"/>
  <c r="H34" i="1"/>
  <c r="L34" i="1"/>
  <c r="H35" i="1"/>
  <c r="L35" i="1"/>
  <c r="J35" i="1"/>
  <c r="K35" i="1"/>
  <c r="H36" i="1"/>
  <c r="L36" i="1"/>
  <c r="M36" i="1"/>
  <c r="H37" i="1"/>
  <c r="H38" i="1"/>
  <c r="L38" i="1"/>
  <c r="M38" i="1"/>
  <c r="H39" i="1"/>
  <c r="L39" i="1"/>
  <c r="M39" i="1"/>
  <c r="H40" i="1"/>
  <c r="J40" i="1"/>
  <c r="H41" i="1"/>
  <c r="J41" i="1"/>
  <c r="F41" i="1"/>
  <c r="G41" i="1"/>
  <c r="H42" i="1"/>
  <c r="H43" i="1"/>
  <c r="J43" i="1"/>
  <c r="H44" i="1"/>
  <c r="J44" i="1"/>
  <c r="K44" i="1"/>
  <c r="H45" i="1"/>
  <c r="H46" i="1"/>
  <c r="J46" i="1"/>
  <c r="H47" i="1"/>
  <c r="L47" i="1"/>
  <c r="J47" i="1"/>
  <c r="K47" i="1"/>
  <c r="H48" i="1"/>
  <c r="L48" i="1"/>
  <c r="M48" i="1"/>
  <c r="H49" i="1"/>
  <c r="H50" i="1"/>
  <c r="H51" i="1"/>
  <c r="J51" i="1"/>
  <c r="K51" i="1"/>
  <c r="H52" i="1"/>
  <c r="H53" i="1"/>
  <c r="J53" i="1"/>
  <c r="K53" i="1"/>
  <c r="H54" i="1"/>
  <c r="L54" i="1"/>
  <c r="M54" i="1"/>
  <c r="H55" i="1"/>
  <c r="J55" i="1"/>
  <c r="K55" i="1"/>
  <c r="H56" i="1"/>
  <c r="J56" i="1"/>
  <c r="K56" i="1"/>
  <c r="H57" i="1"/>
  <c r="H58" i="1"/>
  <c r="J58" i="1"/>
  <c r="H59" i="1"/>
  <c r="H60" i="1"/>
  <c r="J60" i="1"/>
  <c r="H61" i="1"/>
  <c r="J61" i="1"/>
  <c r="H62" i="1"/>
  <c r="H63" i="1"/>
  <c r="J63" i="1"/>
  <c r="H64" i="1"/>
  <c r="J64" i="1"/>
  <c r="K64" i="1"/>
  <c r="H65" i="1"/>
  <c r="J65" i="1"/>
  <c r="H66" i="1"/>
  <c r="J66" i="1"/>
  <c r="K66" i="1"/>
  <c r="H67" i="1"/>
  <c r="L67" i="1"/>
  <c r="H68" i="1"/>
  <c r="J68" i="1"/>
  <c r="K68" i="1"/>
  <c r="H69" i="1"/>
  <c r="J69" i="1"/>
  <c r="K69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E6" i="1"/>
  <c r="M6" i="1"/>
  <c r="E7" i="1"/>
  <c r="G7" i="1"/>
  <c r="K7" i="1"/>
  <c r="I7" i="1"/>
  <c r="E8" i="1"/>
  <c r="E9" i="1"/>
  <c r="G9" i="1"/>
  <c r="M9" i="1"/>
  <c r="O63" i="1"/>
  <c r="E10" i="1"/>
  <c r="E11" i="1"/>
  <c r="E12" i="1"/>
  <c r="I12" i="1"/>
  <c r="E13" i="1"/>
  <c r="E14" i="1"/>
  <c r="K14" i="1"/>
  <c r="M14" i="1"/>
  <c r="E15" i="1"/>
  <c r="G15" i="1"/>
  <c r="K15" i="1"/>
  <c r="E16" i="1"/>
  <c r="R16" i="1"/>
  <c r="E17" i="1"/>
  <c r="I17" i="1"/>
  <c r="R17" i="1"/>
  <c r="E18" i="1"/>
  <c r="R18" i="1"/>
  <c r="E19" i="1"/>
  <c r="I19" i="1"/>
  <c r="E20" i="1"/>
  <c r="E21" i="1"/>
  <c r="R21" i="1"/>
  <c r="E22" i="1"/>
  <c r="R22" i="1"/>
  <c r="E23" i="1"/>
  <c r="R23" i="1"/>
  <c r="E24" i="1"/>
  <c r="R24" i="1"/>
  <c r="E25" i="1"/>
  <c r="R25" i="1"/>
  <c r="E26" i="1"/>
  <c r="E27" i="1"/>
  <c r="R27" i="1"/>
  <c r="E28" i="1"/>
  <c r="E29" i="1"/>
  <c r="R29" i="1"/>
  <c r="E30" i="1"/>
  <c r="E31" i="1"/>
  <c r="E32" i="1"/>
  <c r="E33" i="1"/>
  <c r="I33" i="1"/>
  <c r="E34" i="1"/>
  <c r="E35" i="1"/>
  <c r="E36" i="1"/>
  <c r="E37" i="1"/>
  <c r="E38" i="1"/>
  <c r="R38" i="1"/>
  <c r="E39" i="1"/>
  <c r="R39" i="1"/>
  <c r="E40" i="1"/>
  <c r="R40" i="1"/>
  <c r="E41" i="1"/>
  <c r="E42" i="1"/>
  <c r="R42" i="1"/>
  <c r="E43" i="1"/>
  <c r="E44" i="1"/>
  <c r="I44" i="1"/>
  <c r="E45" i="1"/>
  <c r="R45" i="1"/>
  <c r="E46" i="1"/>
  <c r="R46" i="1"/>
  <c r="E47" i="1"/>
  <c r="R47" i="1"/>
  <c r="E48" i="1"/>
  <c r="R48" i="1"/>
  <c r="E49" i="1"/>
  <c r="R49" i="1"/>
  <c r="E50" i="1"/>
  <c r="R50" i="1"/>
  <c r="E51" i="1"/>
  <c r="E52" i="1"/>
  <c r="I52" i="1"/>
  <c r="E53" i="1"/>
  <c r="E54" i="1"/>
  <c r="R54" i="1"/>
  <c r="E55" i="1"/>
  <c r="E56" i="1"/>
  <c r="E57" i="1"/>
  <c r="R57" i="1"/>
  <c r="E58" i="1"/>
  <c r="E59" i="1"/>
  <c r="E60" i="1"/>
  <c r="E61" i="1"/>
  <c r="E62" i="1"/>
  <c r="E63" i="1"/>
  <c r="E64" i="1"/>
  <c r="E65" i="1"/>
  <c r="R65" i="1"/>
  <c r="E66" i="1"/>
  <c r="E67" i="1"/>
  <c r="E68" i="1"/>
  <c r="E69" i="1"/>
  <c r="O69" i="1"/>
  <c r="I5" i="2"/>
  <c r="I6" i="2"/>
  <c r="I7" i="2"/>
  <c r="I8" i="2"/>
  <c r="I9" i="2"/>
  <c r="E5" i="1"/>
  <c r="K5" i="1" s="1"/>
  <c r="K71" i="1" s="1"/>
  <c r="D5" i="1"/>
  <c r="C5" i="1"/>
  <c r="I10" i="2"/>
  <c r="I11" i="2"/>
  <c r="I12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F1" i="2"/>
  <c r="G1" i="2"/>
  <c r="B5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J33" i="1"/>
  <c r="K33" i="1"/>
  <c r="B34" i="1"/>
  <c r="B35" i="1"/>
  <c r="B36" i="1"/>
  <c r="B37" i="1"/>
  <c r="B38" i="1"/>
  <c r="B39" i="1"/>
  <c r="I39" i="1"/>
  <c r="B40" i="1"/>
  <c r="B41" i="1"/>
  <c r="B42" i="1"/>
  <c r="B43" i="1"/>
  <c r="B44" i="1"/>
  <c r="B45" i="1"/>
  <c r="B46" i="1"/>
  <c r="B47" i="1"/>
  <c r="B48" i="1"/>
  <c r="B49" i="1"/>
  <c r="B50" i="1"/>
  <c r="J50" i="1"/>
  <c r="B51" i="1"/>
  <c r="B52" i="1"/>
  <c r="J52" i="1"/>
  <c r="K52" i="1"/>
  <c r="B53" i="1"/>
  <c r="B54" i="1"/>
  <c r="B55" i="1"/>
  <c r="B56" i="1"/>
  <c r="B57" i="1"/>
  <c r="J57" i="1"/>
  <c r="K57" i="1"/>
  <c r="B58" i="1"/>
  <c r="B59" i="1"/>
  <c r="I59" i="1"/>
  <c r="B60" i="1"/>
  <c r="B61" i="1"/>
  <c r="B62" i="1"/>
  <c r="J62" i="1"/>
  <c r="K62" i="1"/>
  <c r="B63" i="1"/>
  <c r="B64" i="1"/>
  <c r="B65" i="1"/>
  <c r="B66" i="1"/>
  <c r="B67" i="1"/>
  <c r="B68" i="1"/>
  <c r="B69" i="1"/>
  <c r="J67" i="1"/>
  <c r="J59" i="1"/>
  <c r="K59" i="1"/>
  <c r="J36" i="1"/>
  <c r="F36" i="1"/>
  <c r="J31" i="1"/>
  <c r="J39" i="1"/>
  <c r="K39" i="1"/>
  <c r="J54" i="1"/>
  <c r="K54" i="1"/>
  <c r="J30" i="1"/>
  <c r="K30" i="1"/>
  <c r="I63" i="1"/>
  <c r="I46" i="1"/>
  <c r="J34" i="1"/>
  <c r="K34" i="1"/>
  <c r="K46" i="1"/>
  <c r="I37" i="1"/>
  <c r="I53" i="1"/>
  <c r="I35" i="1"/>
  <c r="J42" i="1"/>
  <c r="K42" i="1"/>
  <c r="J49" i="1"/>
  <c r="K49" i="1"/>
  <c r="I47" i="1"/>
  <c r="I65" i="1"/>
  <c r="J48" i="1"/>
  <c r="K48" i="1"/>
  <c r="I68" i="1"/>
  <c r="I41" i="1"/>
  <c r="J45" i="1"/>
  <c r="K45" i="1"/>
  <c r="I56" i="1"/>
  <c r="R60" i="1"/>
  <c r="I66" i="1"/>
  <c r="R69" i="1"/>
  <c r="R66" i="1"/>
  <c r="R53" i="1"/>
  <c r="I32" i="1"/>
  <c r="I45" i="1"/>
  <c r="R63" i="1"/>
  <c r="R32" i="1"/>
  <c r="R56" i="1"/>
  <c r="R37" i="1"/>
  <c r="I42" i="1"/>
  <c r="J28" i="1"/>
  <c r="K28" i="1"/>
  <c r="I51" i="1"/>
  <c r="I43" i="1"/>
  <c r="R34" i="1"/>
  <c r="I34" i="1"/>
  <c r="R11" i="1"/>
  <c r="R35" i="1"/>
  <c r="R43" i="1"/>
  <c r="R51" i="1"/>
  <c r="R59" i="1"/>
  <c r="R41" i="1"/>
  <c r="R20" i="1"/>
  <c r="R19" i="1"/>
  <c r="R26" i="1"/>
  <c r="I20" i="1"/>
  <c r="I16" i="1"/>
  <c r="I11" i="1"/>
  <c r="R10" i="1"/>
  <c r="I22" i="1"/>
  <c r="J22" i="1"/>
  <c r="K22" i="1"/>
  <c r="L24" i="1"/>
  <c r="M24" i="1"/>
  <c r="I18" i="1"/>
  <c r="I26" i="1"/>
  <c r="I24" i="1"/>
  <c r="J19" i="1"/>
  <c r="K19" i="1"/>
  <c r="J26" i="1"/>
  <c r="K26" i="1"/>
  <c r="M8" i="1"/>
  <c r="K12" i="1"/>
  <c r="M7" i="1"/>
  <c r="F28" i="1"/>
  <c r="G28" i="1"/>
  <c r="F68" i="1"/>
  <c r="G68" i="1"/>
  <c r="F40" i="1"/>
  <c r="F47" i="1"/>
  <c r="G47" i="1"/>
  <c r="M28" i="1"/>
  <c r="F34" i="1"/>
  <c r="G34" i="1"/>
  <c r="F50" i="1"/>
  <c r="G50" i="1"/>
  <c r="M47" i="1"/>
  <c r="F26" i="1"/>
  <c r="G26" i="1"/>
  <c r="K63" i="1"/>
  <c r="F59" i="1"/>
  <c r="G59" i="1"/>
  <c r="F55" i="1"/>
  <c r="G55" i="1"/>
  <c r="F52" i="1"/>
  <c r="G52" i="1"/>
  <c r="F42" i="1"/>
  <c r="G42" i="1"/>
  <c r="K65" i="1"/>
  <c r="F58" i="1"/>
  <c r="G58" i="1"/>
  <c r="K43" i="1"/>
  <c r="F22" i="1"/>
  <c r="G22" i="1"/>
  <c r="F35" i="1"/>
  <c r="G35" i="1"/>
  <c r="F45" i="1"/>
  <c r="G45" i="1"/>
  <c r="F33" i="1"/>
  <c r="F19" i="1"/>
  <c r="G19" i="1"/>
  <c r="K67" i="1"/>
  <c r="F18" i="1"/>
  <c r="G18" i="1"/>
  <c r="O15" i="1"/>
  <c r="O57" i="1"/>
  <c r="O32" i="1"/>
  <c r="K9" i="1"/>
  <c r="O21" i="1"/>
  <c r="O49" i="1"/>
  <c r="O37" i="1"/>
  <c r="O9" i="1"/>
  <c r="O71" i="1"/>
  <c r="P71" i="1"/>
  <c r="P76" i="1"/>
  <c r="O43" i="1"/>
  <c r="K8" i="1"/>
  <c r="I8" i="1"/>
  <c r="R14" i="1"/>
  <c r="I14" i="1"/>
  <c r="M15" i="1"/>
  <c r="M12" i="1"/>
  <c r="K10" i="1"/>
  <c r="R15" i="1"/>
  <c r="M10" i="1"/>
  <c r="I9" i="1"/>
  <c r="R9" i="1"/>
  <c r="I15" i="1"/>
  <c r="I13" i="1"/>
  <c r="M5" i="1"/>
  <c r="M71" i="1" s="1"/>
  <c r="I6" i="1"/>
  <c r="K6" i="1"/>
  <c r="G6" i="1"/>
  <c r="K61" i="1"/>
  <c r="F61" i="1"/>
  <c r="G61" i="1"/>
  <c r="F60" i="1"/>
  <c r="G60" i="1"/>
  <c r="M67" i="1"/>
  <c r="F67" i="1"/>
  <c r="G67" i="1"/>
  <c r="I62" i="1"/>
  <c r="R58" i="1"/>
  <c r="I58" i="1"/>
  <c r="R13" i="1"/>
  <c r="G13" i="1"/>
  <c r="K29" i="1"/>
  <c r="L27" i="1"/>
  <c r="M27" i="1"/>
  <c r="J27" i="1"/>
  <c r="L25" i="1"/>
  <c r="M25" i="1"/>
  <c r="J25" i="1"/>
  <c r="L23" i="1"/>
  <c r="M23" i="1"/>
  <c r="J23" i="1"/>
  <c r="I23" i="1"/>
  <c r="L21" i="1"/>
  <c r="M21" i="1"/>
  <c r="J21" i="1"/>
  <c r="L69" i="1"/>
  <c r="M69" i="1"/>
  <c r="L61" i="1"/>
  <c r="M61" i="1"/>
  <c r="F54" i="1"/>
  <c r="G54" i="1"/>
  <c r="F57" i="1"/>
  <c r="G57" i="1"/>
  <c r="F66" i="1"/>
  <c r="G66" i="1"/>
  <c r="I48" i="1"/>
  <c r="I25" i="1"/>
  <c r="I69" i="1"/>
  <c r="K50" i="1"/>
  <c r="I36" i="1"/>
  <c r="G36" i="1"/>
  <c r="I57" i="1"/>
  <c r="L60" i="1"/>
  <c r="M60" i="1"/>
  <c r="M13" i="1"/>
  <c r="K13" i="1"/>
  <c r="F39" i="1"/>
  <c r="G39" i="1"/>
  <c r="F48" i="1"/>
  <c r="G48" i="1"/>
  <c r="F69" i="1"/>
  <c r="G69" i="1"/>
  <c r="F24" i="1"/>
  <c r="G24" i="1"/>
  <c r="F44" i="1"/>
  <c r="G44" i="1"/>
  <c r="F62" i="1"/>
  <c r="G62" i="1"/>
  <c r="R12" i="1"/>
  <c r="K41" i="1"/>
  <c r="G33" i="1"/>
  <c r="K58" i="1"/>
  <c r="F65" i="1"/>
  <c r="G65" i="1"/>
  <c r="K36" i="1"/>
  <c r="F49" i="1"/>
  <c r="G49" i="1"/>
  <c r="F53" i="1"/>
  <c r="G53" i="1"/>
  <c r="F30" i="1"/>
  <c r="G30" i="1"/>
  <c r="F29" i="1"/>
  <c r="G29" i="1"/>
  <c r="F56" i="1"/>
  <c r="G56" i="1"/>
  <c r="K60" i="1"/>
  <c r="I21" i="1"/>
  <c r="I60" i="1"/>
  <c r="J38" i="1"/>
  <c r="I38" i="1"/>
  <c r="K31" i="1"/>
  <c r="F31" i="1"/>
  <c r="G31" i="1"/>
  <c r="R55" i="1"/>
  <c r="I55" i="1"/>
  <c r="R30" i="1"/>
  <c r="I30" i="1"/>
  <c r="I10" i="1"/>
  <c r="K16" i="1"/>
  <c r="F16" i="1"/>
  <c r="G16" i="1"/>
  <c r="R36" i="1"/>
  <c r="M62" i="1"/>
  <c r="M58" i="1"/>
  <c r="M50" i="1"/>
  <c r="L32" i="1"/>
  <c r="I27" i="1"/>
  <c r="I29" i="1"/>
  <c r="R61" i="1"/>
  <c r="I61" i="1"/>
  <c r="G40" i="1"/>
  <c r="G12" i="1"/>
  <c r="L64" i="1"/>
  <c r="M64" i="1"/>
  <c r="L56" i="1"/>
  <c r="M56" i="1"/>
  <c r="F43" i="1"/>
  <c r="G43" i="1"/>
  <c r="R33" i="1"/>
  <c r="I40" i="1"/>
  <c r="I50" i="1"/>
  <c r="R62" i="1"/>
  <c r="I54" i="1"/>
  <c r="R67" i="1"/>
  <c r="I67" i="1"/>
  <c r="I64" i="1"/>
  <c r="I31" i="1"/>
  <c r="R31" i="1"/>
  <c r="G11" i="1"/>
  <c r="K11" i="1"/>
  <c r="I49" i="1"/>
  <c r="K40" i="1"/>
  <c r="L37" i="1"/>
  <c r="M37" i="1"/>
  <c r="J37" i="1"/>
  <c r="L17" i="1"/>
  <c r="M17" i="1"/>
  <c r="J17" i="1"/>
  <c r="R64" i="1"/>
  <c r="L63" i="1"/>
  <c r="M59" i="1"/>
  <c r="M55" i="1"/>
  <c r="L51" i="1"/>
  <c r="M51" i="1"/>
  <c r="L46" i="1"/>
  <c r="M42" i="1"/>
  <c r="M29" i="1"/>
  <c r="M11" i="1"/>
  <c r="J20" i="1"/>
  <c r="M46" i="1"/>
  <c r="F46" i="1"/>
  <c r="G46" i="1"/>
  <c r="M63" i="1"/>
  <c r="F63" i="1"/>
  <c r="G63" i="1"/>
  <c r="K38" i="1"/>
  <c r="F38" i="1"/>
  <c r="G38" i="1"/>
  <c r="K21" i="1"/>
  <c r="F21" i="1"/>
  <c r="G21" i="1"/>
  <c r="F32" i="1"/>
  <c r="G32" i="1"/>
  <c r="M32" i="1"/>
  <c r="K25" i="1"/>
  <c r="F25" i="1"/>
  <c r="G25" i="1"/>
  <c r="K17" i="1"/>
  <c r="F17" i="1"/>
  <c r="G17" i="1"/>
  <c r="F51" i="1"/>
  <c r="G51" i="1"/>
  <c r="K23" i="1"/>
  <c r="F23" i="1"/>
  <c r="G23" i="1"/>
  <c r="K27" i="1"/>
  <c r="F27" i="1"/>
  <c r="G27" i="1"/>
  <c r="K20" i="1"/>
  <c r="F20" i="1"/>
  <c r="G20" i="1"/>
  <c r="F37" i="1"/>
  <c r="G37" i="1"/>
  <c r="K37" i="1"/>
  <c r="F64" i="1"/>
  <c r="G64" i="1"/>
  <c r="G5" i="1" l="1"/>
  <c r="G71" i="1" s="1"/>
  <c r="G89" i="1" s="1"/>
  <c r="I5" i="1"/>
  <c r="I71" i="1" s="1"/>
  <c r="G73" i="1" s="1"/>
  <c r="G75" i="1" s="1"/>
  <c r="G76" i="1" s="1"/>
  <c r="E78" i="1" s="1"/>
  <c r="I1" i="2"/>
  <c r="G80" i="1" l="1"/>
  <c r="I81" i="1" s="1"/>
  <c r="Q8" i="1" s="1"/>
  <c r="R8" i="1" s="1"/>
  <c r="G87" i="1"/>
  <c r="Q6" i="1" l="1"/>
  <c r="R6" i="1" s="1"/>
  <c r="Q5" i="1"/>
  <c r="R5" i="1" s="1"/>
  <c r="Q7" i="1"/>
  <c r="R7" i="1" s="1"/>
  <c r="G83" i="1"/>
  <c r="R71" i="1" l="1"/>
  <c r="R72" i="1" s="1"/>
  <c r="R81" i="1" l="1"/>
</calcChain>
</file>

<file path=xl/sharedStrings.xml><?xml version="1.0" encoding="utf-8"?>
<sst xmlns="http://schemas.openxmlformats.org/spreadsheetml/2006/main" count="139" uniqueCount="56">
  <si>
    <t>№ п/п</t>
  </si>
  <si>
    <t>ед.   изм.</t>
  </si>
  <si>
    <t>Количество ед. измерения</t>
  </si>
  <si>
    <t>цена 1 ед товара</t>
  </si>
  <si>
    <t>Расчётная Цена Контракта</t>
  </si>
  <si>
    <t>ИТОГО:</t>
  </si>
  <si>
    <t>Цена средняя арифметическая</t>
  </si>
  <si>
    <t xml:space="preserve">Среднее квадратическое отклонение </t>
  </si>
  <si>
    <t>Коэффициент вариации цены</t>
  </si>
  <si>
    <t>---</t>
  </si>
  <si>
    <t>меньше предельного значения (33%)</t>
  </si>
  <si>
    <t>Обоснование:</t>
  </si>
  <si>
    <t>превышающую среднее арифметическое значение в целях экономии бюджетных средств</t>
  </si>
  <si>
    <t>и для гарантированного участия двух участников размещения заказа в запросе котировок цен</t>
  </si>
  <si>
    <t>Кол-во</t>
  </si>
  <si>
    <t>*</t>
  </si>
  <si>
    <t>ед изм</t>
  </si>
  <si>
    <t>цена</t>
  </si>
  <si>
    <t>Обеспечение заявки  %</t>
  </si>
  <si>
    <t>Наименование закупаемой продукции (товара, работы, услуги) *</t>
  </si>
  <si>
    <t xml:space="preserve">код ОКПД2 </t>
  </si>
  <si>
    <t>ИКЗ: нет</t>
  </si>
  <si>
    <t>Заказчик:  государственное автономное учреждение здравоохранения Свердловской области "Горноуральская районная поликлиника"</t>
  </si>
  <si>
    <t>РФ</t>
  </si>
  <si>
    <t>КИТАЙ</t>
  </si>
  <si>
    <t>ИГ</t>
  </si>
  <si>
    <t>Страна</t>
  </si>
  <si>
    <t>Расчет ГАУЗ СО "Горноуральская РП"</t>
  </si>
  <si>
    <t>Максимальная цена Договора</t>
  </si>
  <si>
    <t xml:space="preserve">НМЦ Договора установлена в размере на </t>
  </si>
  <si>
    <t>Обеспечение исполнения Договора (%)</t>
  </si>
  <si>
    <t>Цена АУКЦИОНА</t>
  </si>
  <si>
    <t>коэффЭА</t>
  </si>
  <si>
    <t>Расчёт Цены Договора</t>
  </si>
  <si>
    <t>НДС %</t>
  </si>
  <si>
    <t>Цена Договора с Победителем</t>
  </si>
  <si>
    <t>Расчётная Цена Договора</t>
  </si>
  <si>
    <t>в соответствии с требованиями, установленными на вкладке "Характеристики поставляемой продукции"</t>
  </si>
  <si>
    <t>Наименование ПС</t>
  </si>
  <si>
    <t xml:space="preserve">Показатель соответствия (ПС) </t>
  </si>
  <si>
    <t>Ед. изм.</t>
  </si>
  <si>
    <t>Предел значений</t>
  </si>
  <si>
    <t>Значение ПС</t>
  </si>
  <si>
    <t>ТОЧНО</t>
  </si>
  <si>
    <t>УПАК</t>
  </si>
  <si>
    <t>Функциональные</t>
  </si>
  <si>
    <t>Технические</t>
  </si>
  <si>
    <t>Качественные</t>
  </si>
  <si>
    <t xml:space="preserve">Наименование </t>
  </si>
  <si>
    <t>Обоснование цены закупки №ГРП-44-хУ-()(226) с предметом договора: поставка услуг « - »</t>
  </si>
  <si>
    <t>КП "Участник №1", г.Екатеринбург</t>
  </si>
  <si>
    <t>КП "Участник №3", г.Екатеринбург</t>
  </si>
  <si>
    <t>61.90.10.140</t>
  </si>
  <si>
    <t>МЕС</t>
  </si>
  <si>
    <t>КП "Участник №2", г.Екатеринбург</t>
  </si>
  <si>
    <t>Услуги Интернет по 15 объектам Пригородного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</si>
</sst>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&quot;р.&quot;"/>
    <numFmt numFmtId="165" formatCode="0.0"/>
    <numFmt numFmtId="166" formatCode="_-* #,##0.00[$р.-419]_-;\-* #,##0.00[$р.-419]_-;_-* &quot;-&quot;??[$р.-419]_-;_-@_-"/>
    <numFmt numFmtId="167" formatCode="#,##0.00\ _₽"/>
    <numFmt numFmtId="168" formatCode="0.000%"/>
    <numFmt numFmtId="169" formatCode="0.0%"/>
    <numFmt numFmtId="170" formatCode="0.0000000000000"/>
  </numFmts>
  <fonts count="21" x14ac:knownFonts="1"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color rgb="FF008000"/>
      <name val="Arial Cyr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0"/>
      </patternFill>
    </fill>
    <fill>
      <patternFill patternType="solid">
        <fgColor theme="6" tint="0.39997558519241921"/>
        <bgColor indexed="34"/>
      </patternFill>
    </fill>
    <fill>
      <patternFill patternType="solid">
        <fgColor theme="9" tint="0.59999389629810485"/>
        <bgColor indexed="3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6" tint="0.39997558519241921"/>
        <bgColor indexed="60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4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C000"/>
        <bgColor indexed="60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9" fontId="14" fillId="0" borderId="26">
      <alignment vertical="top" wrapText="1"/>
    </xf>
    <xf numFmtId="4" fontId="15" fillId="0" borderId="26">
      <alignment vertical="top" shrinkToFit="1"/>
    </xf>
    <xf numFmtId="0" fontId="13" fillId="0" borderId="0"/>
    <xf numFmtId="9" fontId="8" fillId="0" borderId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164" fontId="0" fillId="0" borderId="0" xfId="0" applyNumberFormat="1"/>
    <xf numFmtId="0" fontId="5" fillId="0" borderId="0" xfId="0" applyFont="1"/>
    <xf numFmtId="0" fontId="7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Font="1" applyBorder="1"/>
    <xf numFmtId="0" fontId="0" fillId="0" borderId="5" xfId="0" applyBorder="1"/>
    <xf numFmtId="10" fontId="0" fillId="0" borderId="6" xfId="4" applyNumberFormat="1" applyFont="1" applyFill="1" applyBorder="1" applyAlignment="1" applyProtection="1">
      <alignment horizontal="center"/>
    </xf>
    <xf numFmtId="0" fontId="0" fillId="0" borderId="0" xfId="0" applyFont="1" applyAlignment="1">
      <alignment horizontal="center"/>
    </xf>
    <xf numFmtId="10" fontId="0" fillId="0" borderId="0" xfId="4" applyNumberFormat="1" applyFont="1" applyFill="1" applyBorder="1" applyAlignment="1" applyProtection="1">
      <alignment horizontal="left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/>
    <xf numFmtId="0" fontId="1" fillId="0" borderId="4" xfId="0" applyFont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center" wrapText="1"/>
    </xf>
    <xf numFmtId="0" fontId="0" fillId="3" borderId="0" xfId="0" applyFill="1"/>
    <xf numFmtId="164" fontId="4" fillId="4" borderId="1" xfId="0" applyNumberFormat="1" applyFont="1" applyFill="1" applyBorder="1" applyAlignment="1">
      <alignment horizontal="right" vertical="center" wrapText="1"/>
    </xf>
    <xf numFmtId="164" fontId="0" fillId="4" borderId="0" xfId="0" applyNumberFormat="1" applyFill="1" applyAlignment="1">
      <alignment horizontal="center"/>
    </xf>
    <xf numFmtId="164" fontId="4" fillId="5" borderId="8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 inden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/>
    <xf numFmtId="164" fontId="4" fillId="6" borderId="8" xfId="0" applyNumberFormat="1" applyFont="1" applyFill="1" applyBorder="1" applyAlignment="1">
      <alignment horizontal="center" vertical="center" wrapText="1"/>
    </xf>
    <xf numFmtId="164" fontId="4" fillId="7" borderId="8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right" vertical="center" wrapText="1"/>
    </xf>
    <xf numFmtId="164" fontId="4" fillId="10" borderId="1" xfId="0" applyNumberFormat="1" applyFont="1" applyFill="1" applyBorder="1" applyAlignment="1">
      <alignment horizontal="center" vertical="center" wrapText="1"/>
    </xf>
    <xf numFmtId="164" fontId="6" fillId="11" borderId="0" xfId="0" applyNumberFormat="1" applyFont="1" applyFill="1"/>
    <xf numFmtId="0" fontId="0" fillId="0" borderId="9" xfId="0" applyBorder="1" applyAlignment="1">
      <alignment horizontal="center" vertical="center"/>
    </xf>
    <xf numFmtId="164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right" vertical="center" wrapText="1" indent="1"/>
    </xf>
    <xf numFmtId="164" fontId="3" fillId="7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 indent="1"/>
    </xf>
    <xf numFmtId="164" fontId="3" fillId="6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3" fillId="0" borderId="9" xfId="0" applyFont="1" applyBorder="1"/>
    <xf numFmtId="0" fontId="9" fillId="12" borderId="9" xfId="0" applyFont="1" applyFill="1" applyBorder="1" applyAlignment="1">
      <alignment horizontal="center" vertical="top"/>
    </xf>
    <xf numFmtId="0" fontId="9" fillId="0" borderId="9" xfId="0" applyFont="1" applyBorder="1" applyAlignment="1">
      <alignment horizontal="center" vertical="center"/>
    </xf>
    <xf numFmtId="2" fontId="9" fillId="13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9" xfId="0" applyFont="1" applyBorder="1" applyAlignment="1">
      <alignment horizontal="right" vertical="top" wrapText="1"/>
    </xf>
    <xf numFmtId="0" fontId="3" fillId="0" borderId="1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6" fillId="0" borderId="14" xfId="0" applyFont="1" applyBorder="1" applyAlignment="1">
      <alignment horizontal="center" vertical="top" wrapText="1"/>
    </xf>
    <xf numFmtId="0" fontId="3" fillId="0" borderId="14" xfId="0" applyFont="1" applyBorder="1"/>
    <xf numFmtId="0" fontId="3" fillId="0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top" wrapText="1"/>
    </xf>
    <xf numFmtId="0" fontId="17" fillId="14" borderId="9" xfId="0" applyFont="1" applyFill="1" applyBorder="1" applyAlignment="1">
      <alignment vertical="top" wrapText="1"/>
    </xf>
    <xf numFmtId="0" fontId="17" fillId="0" borderId="9" xfId="0" applyFont="1" applyFill="1" applyBorder="1" applyAlignment="1">
      <alignment horizontal="left" vertical="top" wrapText="1"/>
    </xf>
    <xf numFmtId="0" fontId="17" fillId="14" borderId="9" xfId="0" applyFont="1" applyFill="1" applyBorder="1" applyAlignment="1">
      <alignment horizontal="center" vertical="top" wrapText="1"/>
    </xf>
    <xf numFmtId="166" fontId="17" fillId="0" borderId="9" xfId="0" applyNumberFormat="1" applyFont="1" applyFill="1" applyBorder="1" applyAlignment="1">
      <alignment vertical="top"/>
    </xf>
    <xf numFmtId="3" fontId="3" fillId="2" borderId="3" xfId="0" applyNumberFormat="1" applyFont="1" applyFill="1" applyBorder="1" applyAlignment="1">
      <alignment horizontal="center" vertical="center" wrapText="1"/>
    </xf>
    <xf numFmtId="49" fontId="17" fillId="0" borderId="26" xfId="1" applyFont="1" applyProtection="1">
      <alignment vertical="top" wrapText="1"/>
    </xf>
    <xf numFmtId="0" fontId="17" fillId="0" borderId="0" xfId="0" applyFont="1" applyFill="1"/>
    <xf numFmtId="49" fontId="3" fillId="15" borderId="6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top"/>
    </xf>
    <xf numFmtId="167" fontId="18" fillId="16" borderId="9" xfId="2" applyNumberFormat="1" applyFont="1" applyFill="1" applyBorder="1" applyAlignment="1" applyProtection="1">
      <alignment horizontal="right" vertical="top" shrinkToFit="1"/>
    </xf>
    <xf numFmtId="0" fontId="2" fillId="2" borderId="9" xfId="0" applyFont="1" applyFill="1" applyBorder="1" applyAlignment="1">
      <alignment horizontal="center" vertical="top" wrapText="1"/>
    </xf>
    <xf numFmtId="164" fontId="3" fillId="5" borderId="8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center"/>
    </xf>
    <xf numFmtId="168" fontId="1" fillId="17" borderId="15" xfId="4" applyNumberFormat="1" applyFont="1" applyFill="1" applyBorder="1" applyAlignment="1">
      <alignment horizontal="center" vertical="center"/>
    </xf>
    <xf numFmtId="0" fontId="0" fillId="17" borderId="16" xfId="0" applyFill="1" applyBorder="1"/>
    <xf numFmtId="169" fontId="1" fillId="17" borderId="17" xfId="4" applyNumberFormat="1" applyFont="1" applyFill="1" applyBorder="1" applyAlignment="1">
      <alignment horizontal="center" vertical="center"/>
    </xf>
    <xf numFmtId="164" fontId="4" fillId="18" borderId="18" xfId="0" applyNumberFormat="1" applyFont="1" applyFill="1" applyBorder="1" applyAlignment="1">
      <alignment horizontal="center" vertical="center" wrapText="1"/>
    </xf>
    <xf numFmtId="0" fontId="0" fillId="13" borderId="0" xfId="0" applyFill="1"/>
    <xf numFmtId="164" fontId="2" fillId="19" borderId="1" xfId="0" applyNumberFormat="1" applyFont="1" applyFill="1" applyBorder="1" applyAlignment="1">
      <alignment horizontal="right" vertical="center" wrapText="1"/>
    </xf>
    <xf numFmtId="164" fontId="4" fillId="13" borderId="1" xfId="0" applyNumberFormat="1" applyFont="1" applyFill="1" applyBorder="1" applyAlignment="1">
      <alignment horizontal="center" vertical="center" wrapText="1"/>
    </xf>
    <xf numFmtId="4" fontId="0" fillId="13" borderId="0" xfId="0" applyNumberFormat="1" applyFill="1"/>
    <xf numFmtId="0" fontId="1" fillId="13" borderId="0" xfId="0" applyFont="1" applyFill="1" applyAlignment="1">
      <alignment horizontal="center"/>
    </xf>
    <xf numFmtId="165" fontId="1" fillId="13" borderId="0" xfId="0" applyNumberFormat="1" applyFont="1" applyFill="1" applyAlignment="1">
      <alignment horizontal="center"/>
    </xf>
    <xf numFmtId="165" fontId="1" fillId="17" borderId="0" xfId="0" applyNumberFormat="1" applyFont="1" applyFill="1" applyAlignment="1">
      <alignment horizontal="center"/>
    </xf>
    <xf numFmtId="164" fontId="4" fillId="20" borderId="1" xfId="0" applyNumberFormat="1" applyFont="1" applyFill="1" applyBorder="1" applyAlignment="1">
      <alignment horizontal="center" vertical="center" wrapText="1"/>
    </xf>
    <xf numFmtId="49" fontId="18" fillId="13" borderId="19" xfId="0" applyNumberFormat="1" applyFont="1" applyFill="1" applyBorder="1" applyAlignment="1">
      <alignment horizontal="left" vertical="top"/>
    </xf>
    <xf numFmtId="0" fontId="18" fillId="21" borderId="19" xfId="0" applyFont="1" applyFill="1" applyBorder="1" applyAlignment="1">
      <alignment vertical="top" wrapText="1"/>
    </xf>
    <xf numFmtId="0" fontId="18" fillId="21" borderId="9" xfId="0" applyFont="1" applyFill="1" applyBorder="1" applyAlignment="1">
      <alignment horizontal="center" vertical="top" wrapText="1"/>
    </xf>
    <xf numFmtId="49" fontId="18" fillId="0" borderId="19" xfId="0" applyNumberFormat="1" applyFont="1" applyBorder="1" applyAlignment="1">
      <alignment horizontal="left" vertical="top" wrapText="1"/>
    </xf>
    <xf numFmtId="0" fontId="18" fillId="21" borderId="9" xfId="0" applyFont="1" applyFill="1" applyBorder="1" applyAlignment="1">
      <alignment horizontal="center" vertical="top"/>
    </xf>
    <xf numFmtId="49" fontId="3" fillId="0" borderId="9" xfId="0" applyNumberFormat="1" applyFont="1" applyFill="1" applyBorder="1" applyAlignment="1">
      <alignment horizontal="left" vertical="top" wrapText="1"/>
    </xf>
    <xf numFmtId="49" fontId="18" fillId="0" borderId="19" xfId="0" applyNumberFormat="1" applyFont="1" applyBorder="1" applyAlignment="1">
      <alignment horizontal="center" vertical="top"/>
    </xf>
    <xf numFmtId="49" fontId="12" fillId="13" borderId="9" xfId="0" applyNumberFormat="1" applyFont="1" applyFill="1" applyBorder="1" applyAlignment="1">
      <alignment horizontal="left" vertical="top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wrapText="1"/>
    </xf>
    <xf numFmtId="0" fontId="0" fillId="19" borderId="1" xfId="0" applyFont="1" applyFill="1" applyBorder="1" applyAlignment="1">
      <alignment horizontal="center" vertical="center" wrapText="1"/>
    </xf>
    <xf numFmtId="170" fontId="0" fillId="13" borderId="22" xfId="0" applyNumberFormat="1" applyFill="1" applyBorder="1" applyAlignment="1">
      <alignment horizontal="center"/>
    </xf>
    <xf numFmtId="170" fontId="0" fillId="13" borderId="0" xfId="0" applyNumberFormat="1" applyFill="1" applyBorder="1" applyAlignment="1">
      <alignment horizontal="center"/>
    </xf>
    <xf numFmtId="0" fontId="9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5">
    <cellStyle name="st16" xfId="1" xr:uid="{00000000-0005-0000-0000-000000000000}"/>
    <cellStyle name="st19" xfId="2" xr:uid="{00000000-0005-0000-0000-000001000000}"/>
    <cellStyle name="Обычный" xfId="0" builtinId="0"/>
    <cellStyle name="Обычный 2" xfId="3" xr:uid="{00000000-0005-0000-0000-000003000000}"/>
    <cellStyle name="Процентный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B613D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9"/>
  <sheetViews>
    <sheetView tabSelected="1" zoomScaleNormal="100" workbookViewId="0">
      <selection activeCell="B5" sqref="B5"/>
    </sheetView>
  </sheetViews>
  <sheetFormatPr defaultRowHeight="15" x14ac:dyDescent="0.25"/>
  <cols>
    <col min="1" max="1" width="4.5703125" customWidth="1"/>
    <col min="2" max="2" width="34.5703125" customWidth="1"/>
    <col min="3" max="3" width="10.7109375" customWidth="1"/>
    <col min="4" max="4" width="7.5703125" customWidth="1"/>
    <col min="5" max="5" width="10.5703125" customWidth="1"/>
    <col min="6" max="6" width="9.42578125" customWidth="1"/>
    <col min="7" max="7" width="12.5703125" customWidth="1"/>
    <col min="8" max="8" width="9.42578125" customWidth="1"/>
    <col min="9" max="9" width="12.5703125" customWidth="1"/>
    <col min="10" max="10" width="9.42578125" customWidth="1"/>
    <col min="11" max="11" width="12.5703125" customWidth="1"/>
    <col min="12" max="12" width="9.42578125" customWidth="1"/>
    <col min="13" max="13" width="12.5703125" customWidth="1"/>
    <col min="14" max="14" width="9.28515625" hidden="1" customWidth="1"/>
    <col min="15" max="15" width="15.28515625" hidden="1" customWidth="1"/>
    <col min="16" max="16" width="0" hidden="1" customWidth="1"/>
    <col min="17" max="17" width="10" customWidth="1"/>
    <col min="18" max="18" width="14" customWidth="1"/>
  </cols>
  <sheetData>
    <row r="1" spans="1:18" ht="23.25" customHeight="1" x14ac:dyDescent="0.25">
      <c r="A1" s="103" t="s">
        <v>49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8" ht="18" customHeight="1" x14ac:dyDescent="0.25">
      <c r="A2" s="104" t="s">
        <v>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52.5" customHeight="1" x14ac:dyDescent="0.25">
      <c r="A3" t="s">
        <v>21</v>
      </c>
      <c r="B3" s="1"/>
      <c r="C3" s="1"/>
      <c r="F3" s="108" t="s">
        <v>27</v>
      </c>
      <c r="G3" s="109"/>
      <c r="H3" s="110" t="s">
        <v>50</v>
      </c>
      <c r="I3" s="111"/>
      <c r="J3" s="106" t="s">
        <v>54</v>
      </c>
      <c r="K3" s="107"/>
      <c r="L3" s="112" t="s">
        <v>51</v>
      </c>
      <c r="M3" s="113"/>
      <c r="N3" s="114"/>
      <c r="O3" s="114"/>
      <c r="Q3" s="115" t="s">
        <v>35</v>
      </c>
      <c r="R3" s="116"/>
    </row>
    <row r="4" spans="1:18" s="20" customFormat="1" ht="57" customHeight="1" x14ac:dyDescent="0.25">
      <c r="A4" s="18" t="s">
        <v>0</v>
      </c>
      <c r="B4" s="19" t="s">
        <v>19</v>
      </c>
      <c r="C4" s="43" t="s">
        <v>20</v>
      </c>
      <c r="D4" s="44" t="s">
        <v>1</v>
      </c>
      <c r="E4" s="44" t="s">
        <v>2</v>
      </c>
      <c r="F4" s="44" t="s">
        <v>3</v>
      </c>
      <c r="G4" s="45" t="s">
        <v>36</v>
      </c>
      <c r="H4" s="18" t="s">
        <v>3</v>
      </c>
      <c r="I4" s="18" t="s">
        <v>4</v>
      </c>
      <c r="J4" s="18" t="s">
        <v>3</v>
      </c>
      <c r="K4" s="18" t="s">
        <v>4</v>
      </c>
      <c r="L4" s="18" t="s">
        <v>3</v>
      </c>
      <c r="M4" s="18" t="s">
        <v>4</v>
      </c>
      <c r="N4" s="18" t="s">
        <v>3</v>
      </c>
      <c r="O4" s="18" t="s">
        <v>4</v>
      </c>
      <c r="P4" s="18" t="s">
        <v>26</v>
      </c>
      <c r="Q4" s="18" t="s">
        <v>3</v>
      </c>
      <c r="R4" s="18" t="s">
        <v>33</v>
      </c>
    </row>
    <row r="5" spans="1:18" ht="30.75" customHeight="1" x14ac:dyDescent="0.25">
      <c r="A5" s="73">
        <v>1</v>
      </c>
      <c r="B5" s="63" t="str">
        <f>Характеристики!B3</f>
        <v>Услуги Интернет по 15 объектам Пригородного района</v>
      </c>
      <c r="C5" s="72" t="str">
        <f>Характеристики!A3</f>
        <v>61.90.10.140</v>
      </c>
      <c r="D5" s="47" t="str">
        <f>Характеристики!F3</f>
        <v>МЕС</v>
      </c>
      <c r="E5" s="69">
        <f>Характеристики!G3</f>
        <v>5</v>
      </c>
      <c r="F5" s="77">
        <f>ROUNDDOWN(AVERAGE(H5,J5,L5),0)*0+H5</f>
        <v>21000</v>
      </c>
      <c r="G5" s="48">
        <f t="shared" ref="G5:G18" si="0">$E5*F5</f>
        <v>105000</v>
      </c>
      <c r="H5" s="49">
        <f>Характеристики!H3</f>
        <v>21000</v>
      </c>
      <c r="I5" s="50">
        <f t="shared" ref="I5:I18" si="1">$E5*H5</f>
        <v>105000</v>
      </c>
      <c r="J5" s="51">
        <v>0</v>
      </c>
      <c r="K5" s="28">
        <f>J5*$E5</f>
        <v>0</v>
      </c>
      <c r="L5" s="35"/>
      <c r="M5" s="28">
        <f t="shared" ref="M5:M18" si="2">L5*$E5</f>
        <v>0</v>
      </c>
      <c r="N5" s="2"/>
      <c r="O5" s="28"/>
      <c r="P5" s="78" t="s">
        <v>23</v>
      </c>
      <c r="Q5" s="84">
        <f>ROUND($I$81*F5,2)</f>
        <v>0</v>
      </c>
      <c r="R5" s="28">
        <f t="shared" ref="R5:R68" si="3">Q5*$E5</f>
        <v>0</v>
      </c>
    </row>
    <row r="6" spans="1:18" ht="2.25" customHeight="1" x14ac:dyDescent="0.25">
      <c r="A6" s="74">
        <v>2</v>
      </c>
      <c r="B6" s="96">
        <f>Характеристики!B4</f>
        <v>0</v>
      </c>
      <c r="C6" s="72">
        <f>Характеристики!A4</f>
        <v>0</v>
      </c>
      <c r="D6" s="47">
        <f>Характеристики!F4</f>
        <v>0</v>
      </c>
      <c r="E6" s="69">
        <f>Характеристики!G4</f>
        <v>0</v>
      </c>
      <c r="F6" s="77">
        <f t="shared" ref="F6:F14" si="4">ROUNDDOWN(AVERAGE(H6,J6,L6),0)*0+H6</f>
        <v>0</v>
      </c>
      <c r="G6" s="48">
        <f t="shared" si="0"/>
        <v>0</v>
      </c>
      <c r="H6" s="49">
        <f>Характеристики!H4</f>
        <v>0</v>
      </c>
      <c r="I6" s="50">
        <f t="shared" si="1"/>
        <v>0</v>
      </c>
      <c r="J6" s="51">
        <v>40</v>
      </c>
      <c r="K6" s="28">
        <f>J6*$E6</f>
        <v>0</v>
      </c>
      <c r="L6" s="35">
        <v>32.5</v>
      </c>
      <c r="M6" s="28">
        <f t="shared" si="2"/>
        <v>0</v>
      </c>
      <c r="N6" s="2"/>
      <c r="O6" s="28"/>
      <c r="P6" s="78" t="s">
        <v>23</v>
      </c>
      <c r="Q6" s="84">
        <f>ROUND($I$81*F6,2)</f>
        <v>0</v>
      </c>
      <c r="R6" s="28">
        <f t="shared" si="3"/>
        <v>0</v>
      </c>
    </row>
    <row r="7" spans="1:18" ht="3" customHeight="1" x14ac:dyDescent="0.25">
      <c r="A7" s="73">
        <v>3</v>
      </c>
      <c r="B7" s="46">
        <f>Характеристики!B5</f>
        <v>0</v>
      </c>
      <c r="C7" s="72">
        <f>Характеристики!A5</f>
        <v>0</v>
      </c>
      <c r="D7" s="47">
        <f>Характеристики!F5</f>
        <v>0</v>
      </c>
      <c r="E7" s="69">
        <f>Характеристики!G5</f>
        <v>0</v>
      </c>
      <c r="F7" s="77">
        <f t="shared" si="4"/>
        <v>0</v>
      </c>
      <c r="G7" s="48">
        <f t="shared" si="0"/>
        <v>0</v>
      </c>
      <c r="H7" s="49">
        <f>Характеристики!H5</f>
        <v>0</v>
      </c>
      <c r="I7" s="50">
        <f t="shared" si="1"/>
        <v>0</v>
      </c>
      <c r="J7" s="51"/>
      <c r="K7" s="28">
        <f>J7*$E7</f>
        <v>0</v>
      </c>
      <c r="L7" s="35">
        <v>0</v>
      </c>
      <c r="M7" s="28">
        <f t="shared" si="2"/>
        <v>0</v>
      </c>
      <c r="N7" s="2"/>
      <c r="O7" s="28"/>
      <c r="P7" s="78" t="s">
        <v>23</v>
      </c>
      <c r="Q7" s="84">
        <f>ROUND($I$81*F7,2)</f>
        <v>0</v>
      </c>
      <c r="R7" s="28">
        <f t="shared" si="3"/>
        <v>0</v>
      </c>
    </row>
    <row r="8" spans="1:18" ht="15" hidden="1" customHeight="1" x14ac:dyDescent="0.25">
      <c r="A8" s="74">
        <v>4</v>
      </c>
      <c r="B8" s="46">
        <f>Характеристики!B6</f>
        <v>0</v>
      </c>
      <c r="C8" s="72">
        <f>Характеристики!A6</f>
        <v>0</v>
      </c>
      <c r="D8" s="47">
        <f>Характеристики!F6</f>
        <v>0</v>
      </c>
      <c r="E8" s="69">
        <f>Характеристики!G6</f>
        <v>0</v>
      </c>
      <c r="F8" s="77">
        <f t="shared" si="4"/>
        <v>0</v>
      </c>
      <c r="G8" s="48">
        <f t="shared" si="0"/>
        <v>0</v>
      </c>
      <c r="H8" s="49">
        <f>Характеристики!H6</f>
        <v>0</v>
      </c>
      <c r="I8" s="50">
        <f t="shared" si="1"/>
        <v>0</v>
      </c>
      <c r="J8" s="51">
        <v>820</v>
      </c>
      <c r="K8" s="28">
        <f>J8*$E8</f>
        <v>0</v>
      </c>
      <c r="L8" s="35">
        <v>800</v>
      </c>
      <c r="M8" s="28">
        <f t="shared" si="2"/>
        <v>0</v>
      </c>
      <c r="N8" s="2"/>
      <c r="O8" s="28"/>
      <c r="P8" s="78" t="s">
        <v>23</v>
      </c>
      <c r="Q8" s="84">
        <f>ROUND($I$81*F8,2)+0.01*0</f>
        <v>0</v>
      </c>
      <c r="R8" s="28">
        <f t="shared" si="3"/>
        <v>0</v>
      </c>
    </row>
    <row r="9" spans="1:18" ht="15" hidden="1" customHeight="1" x14ac:dyDescent="0.25">
      <c r="A9" s="73">
        <v>5</v>
      </c>
      <c r="B9" s="46">
        <f>Характеристики!B7</f>
        <v>0</v>
      </c>
      <c r="C9" s="72">
        <f>Характеристики!A7</f>
        <v>0</v>
      </c>
      <c r="D9" s="47">
        <f>Характеристики!F7</f>
        <v>0</v>
      </c>
      <c r="E9" s="69">
        <f>Характеристики!G7</f>
        <v>0</v>
      </c>
      <c r="F9" s="77">
        <f t="shared" si="4"/>
        <v>0</v>
      </c>
      <c r="G9" s="48">
        <f t="shared" si="0"/>
        <v>0</v>
      </c>
      <c r="H9" s="49">
        <f>Характеристики!H7</f>
        <v>0</v>
      </c>
      <c r="I9" s="50">
        <f t="shared" si="1"/>
        <v>0</v>
      </c>
      <c r="J9" s="51">
        <v>410</v>
      </c>
      <c r="K9" s="28">
        <f t="shared" ref="K9:K26" si="5">J9*$E9</f>
        <v>0</v>
      </c>
      <c r="L9" s="35">
        <v>398</v>
      </c>
      <c r="M9" s="28">
        <f t="shared" si="2"/>
        <v>0</v>
      </c>
      <c r="N9" s="2"/>
      <c r="O9" s="28">
        <f>$E$9*N9</f>
        <v>0</v>
      </c>
      <c r="P9" s="78" t="s">
        <v>24</v>
      </c>
      <c r="Q9" s="35">
        <v>0</v>
      </c>
      <c r="R9" s="28">
        <f t="shared" si="3"/>
        <v>0</v>
      </c>
    </row>
    <row r="10" spans="1:18" ht="15" hidden="1" customHeight="1" x14ac:dyDescent="0.25">
      <c r="A10" s="74">
        <v>6</v>
      </c>
      <c r="B10" s="46">
        <f>Характеристики!B8</f>
        <v>0</v>
      </c>
      <c r="C10" s="72">
        <f>Характеристики!A8</f>
        <v>0</v>
      </c>
      <c r="D10" s="47">
        <f>Характеристики!F8</f>
        <v>0</v>
      </c>
      <c r="E10" s="69">
        <f>Характеристики!G8</f>
        <v>0</v>
      </c>
      <c r="F10" s="77">
        <f>ROUNDDOWN(AVERAGE(H10,J10,L10),0)*0+H10+0.02</f>
        <v>0.02</v>
      </c>
      <c r="G10" s="48">
        <f t="shared" si="0"/>
        <v>0</v>
      </c>
      <c r="H10" s="49">
        <f>Характеристики!H8</f>
        <v>0</v>
      </c>
      <c r="I10" s="50">
        <f t="shared" si="1"/>
        <v>0</v>
      </c>
      <c r="J10" s="51">
        <v>155</v>
      </c>
      <c r="K10" s="28">
        <f t="shared" si="5"/>
        <v>0</v>
      </c>
      <c r="L10" s="35">
        <v>150</v>
      </c>
      <c r="M10" s="28">
        <f t="shared" si="2"/>
        <v>0</v>
      </c>
      <c r="N10" s="2"/>
      <c r="O10" s="28"/>
      <c r="P10" s="78" t="s">
        <v>24</v>
      </c>
      <c r="Q10" s="35">
        <v>0</v>
      </c>
      <c r="R10" s="28">
        <f t="shared" si="3"/>
        <v>0</v>
      </c>
    </row>
    <row r="11" spans="1:18" ht="26.25" hidden="1" customHeight="1" x14ac:dyDescent="0.25">
      <c r="A11" s="73">
        <v>7</v>
      </c>
      <c r="B11" s="46">
        <f>Характеристики!B9</f>
        <v>0</v>
      </c>
      <c r="C11" s="72">
        <f>Характеристики!A9</f>
        <v>0</v>
      </c>
      <c r="D11" s="47">
        <f>Характеристики!F9</f>
        <v>0</v>
      </c>
      <c r="E11" s="69">
        <f>Характеристики!G9</f>
        <v>0</v>
      </c>
      <c r="F11" s="77">
        <f t="shared" si="4"/>
        <v>0</v>
      </c>
      <c r="G11" s="48">
        <f t="shared" si="0"/>
        <v>0</v>
      </c>
      <c r="H11" s="49">
        <f>Характеристики!H9</f>
        <v>0</v>
      </c>
      <c r="I11" s="50">
        <f t="shared" si="1"/>
        <v>0</v>
      </c>
      <c r="J11" s="51">
        <v>36</v>
      </c>
      <c r="K11" s="28">
        <f t="shared" si="5"/>
        <v>0</v>
      </c>
      <c r="L11" s="35">
        <v>32</v>
      </c>
      <c r="M11" s="28">
        <f t="shared" si="2"/>
        <v>0</v>
      </c>
      <c r="N11" s="2"/>
      <c r="O11" s="28"/>
      <c r="P11" s="78" t="s">
        <v>24</v>
      </c>
      <c r="Q11" s="35">
        <v>0</v>
      </c>
      <c r="R11" s="28">
        <f t="shared" si="3"/>
        <v>0</v>
      </c>
    </row>
    <row r="12" spans="1:18" ht="26.25" hidden="1" customHeight="1" x14ac:dyDescent="0.25">
      <c r="A12" s="74">
        <v>8</v>
      </c>
      <c r="B12" s="46">
        <f>Характеристики!B10</f>
        <v>0</v>
      </c>
      <c r="C12" s="72">
        <f>Характеристики!A10</f>
        <v>0</v>
      </c>
      <c r="D12" s="47">
        <f>Характеристики!F10</f>
        <v>0</v>
      </c>
      <c r="E12" s="69">
        <f>Характеристики!G10</f>
        <v>0</v>
      </c>
      <c r="F12" s="77">
        <f t="shared" si="4"/>
        <v>0</v>
      </c>
      <c r="G12" s="48">
        <f t="shared" si="0"/>
        <v>0</v>
      </c>
      <c r="H12" s="49">
        <f>Характеристики!H10</f>
        <v>0</v>
      </c>
      <c r="I12" s="50">
        <f t="shared" si="1"/>
        <v>0</v>
      </c>
      <c r="J12" s="51">
        <v>55</v>
      </c>
      <c r="K12" s="28">
        <f t="shared" si="5"/>
        <v>0</v>
      </c>
      <c r="L12" s="35">
        <v>50</v>
      </c>
      <c r="M12" s="28">
        <f t="shared" si="2"/>
        <v>0</v>
      </c>
      <c r="N12" s="2"/>
      <c r="O12" s="28"/>
      <c r="P12" s="78" t="s">
        <v>24</v>
      </c>
      <c r="Q12" s="35">
        <v>0</v>
      </c>
      <c r="R12" s="28">
        <f t="shared" si="3"/>
        <v>0</v>
      </c>
    </row>
    <row r="13" spans="1:18" ht="26.25" hidden="1" customHeight="1" x14ac:dyDescent="0.25">
      <c r="A13" s="73">
        <v>9</v>
      </c>
      <c r="B13" s="46">
        <f>Характеристики!B11</f>
        <v>0</v>
      </c>
      <c r="C13" s="72">
        <f>Характеристики!A11</f>
        <v>0</v>
      </c>
      <c r="D13" s="47">
        <f>Характеристики!F11</f>
        <v>0</v>
      </c>
      <c r="E13" s="69">
        <f>Характеристики!G11</f>
        <v>0</v>
      </c>
      <c r="F13" s="77">
        <f t="shared" si="4"/>
        <v>0</v>
      </c>
      <c r="G13" s="48">
        <f t="shared" si="0"/>
        <v>0</v>
      </c>
      <c r="H13" s="49">
        <f>Характеристики!H11</f>
        <v>0</v>
      </c>
      <c r="I13" s="50">
        <f t="shared" si="1"/>
        <v>0</v>
      </c>
      <c r="J13" s="51">
        <v>57</v>
      </c>
      <c r="K13" s="28">
        <f t="shared" si="5"/>
        <v>0</v>
      </c>
      <c r="L13" s="35">
        <v>53</v>
      </c>
      <c r="M13" s="28">
        <f t="shared" si="2"/>
        <v>0</v>
      </c>
      <c r="N13" s="2"/>
      <c r="O13" s="28"/>
      <c r="P13" s="78" t="s">
        <v>23</v>
      </c>
      <c r="Q13" s="35">
        <v>0</v>
      </c>
      <c r="R13" s="28">
        <f t="shared" si="3"/>
        <v>0</v>
      </c>
    </row>
    <row r="14" spans="1:18" ht="26.25" hidden="1" customHeight="1" x14ac:dyDescent="0.25">
      <c r="A14" s="74">
        <v>10</v>
      </c>
      <c r="B14" s="46">
        <f>Характеристики!B12</f>
        <v>0</v>
      </c>
      <c r="C14" s="72">
        <f>Характеристики!A12</f>
        <v>0</v>
      </c>
      <c r="D14" s="47">
        <f>Характеристики!F12</f>
        <v>0</v>
      </c>
      <c r="E14" s="69">
        <f>Характеристики!G12</f>
        <v>0</v>
      </c>
      <c r="F14" s="77">
        <f t="shared" si="4"/>
        <v>0</v>
      </c>
      <c r="G14" s="48">
        <f t="shared" si="0"/>
        <v>0</v>
      </c>
      <c r="H14" s="49">
        <f>Характеристики!H12</f>
        <v>0</v>
      </c>
      <c r="I14" s="50">
        <f t="shared" si="1"/>
        <v>0</v>
      </c>
      <c r="J14" s="51">
        <v>898</v>
      </c>
      <c r="K14" s="28">
        <f t="shared" si="5"/>
        <v>0</v>
      </c>
      <c r="L14" s="35">
        <v>890</v>
      </c>
      <c r="M14" s="28">
        <f t="shared" si="2"/>
        <v>0</v>
      </c>
      <c r="N14" s="2"/>
      <c r="O14" s="28"/>
      <c r="P14" s="78" t="s">
        <v>23</v>
      </c>
      <c r="Q14" s="35">
        <v>0</v>
      </c>
      <c r="R14" s="28">
        <f t="shared" si="3"/>
        <v>0</v>
      </c>
    </row>
    <row r="15" spans="1:18" ht="15" hidden="1" customHeight="1" x14ac:dyDescent="0.25">
      <c r="A15" s="73">
        <v>11</v>
      </c>
      <c r="B15" s="46">
        <f>Характеристики!B13</f>
        <v>0</v>
      </c>
      <c r="C15" s="72">
        <f>Характеристики!A13</f>
        <v>0</v>
      </c>
      <c r="D15" s="47">
        <f>Характеристики!F13</f>
        <v>0</v>
      </c>
      <c r="E15" s="69">
        <f>Характеристики!G13</f>
        <v>0</v>
      </c>
      <c r="F15" s="77">
        <f>ROUNDDOWN(AVERAGE(H15,J15,L15),0)*0+H15+0.03</f>
        <v>0.03</v>
      </c>
      <c r="G15" s="48">
        <f t="shared" si="0"/>
        <v>0</v>
      </c>
      <c r="H15" s="49">
        <f>Характеристики!H13</f>
        <v>0</v>
      </c>
      <c r="I15" s="50">
        <f t="shared" si="1"/>
        <v>0</v>
      </c>
      <c r="J15" s="51">
        <v>8</v>
      </c>
      <c r="K15" s="28">
        <f t="shared" si="5"/>
        <v>0</v>
      </c>
      <c r="L15" s="35">
        <v>6</v>
      </c>
      <c r="M15" s="28">
        <f t="shared" si="2"/>
        <v>0</v>
      </c>
      <c r="N15" s="2"/>
      <c r="O15" s="28">
        <f>$E$9*N15</f>
        <v>0</v>
      </c>
      <c r="P15" s="78" t="s">
        <v>23</v>
      </c>
      <c r="Q15" s="35">
        <v>0</v>
      </c>
      <c r="R15" s="28">
        <f t="shared" si="3"/>
        <v>0</v>
      </c>
    </row>
    <row r="16" spans="1:18" ht="3" customHeight="1" x14ac:dyDescent="0.25">
      <c r="A16" s="74">
        <v>12</v>
      </c>
      <c r="B16" s="46">
        <f>Характеристики!B14</f>
        <v>0</v>
      </c>
      <c r="C16" s="72">
        <f>Характеристики!A14</f>
        <v>0</v>
      </c>
      <c r="D16" s="47" t="str">
        <f>Характеристики!F14</f>
        <v>УПАК</v>
      </c>
      <c r="E16" s="69">
        <f>Характеристики!G14</f>
        <v>0</v>
      </c>
      <c r="F16" s="77">
        <f t="shared" ref="F16:F69" si="6">ROUNDDOWN(AVERAGE(H16,J16,L16),0)*0+J16</f>
        <v>0</v>
      </c>
      <c r="G16" s="48">
        <f t="shared" si="0"/>
        <v>0</v>
      </c>
      <c r="H16" s="49">
        <f>Характеристики!H14</f>
        <v>0</v>
      </c>
      <c r="I16" s="50">
        <f t="shared" si="1"/>
        <v>0</v>
      </c>
      <c r="J16" s="51">
        <f t="shared" ref="J16:J26" si="7">H16</f>
        <v>0</v>
      </c>
      <c r="K16" s="28">
        <f t="shared" si="5"/>
        <v>0</v>
      </c>
      <c r="L16" s="35">
        <f t="shared" ref="L16:L69" si="8">H16</f>
        <v>0</v>
      </c>
      <c r="M16" s="28">
        <f t="shared" si="2"/>
        <v>0</v>
      </c>
      <c r="N16" s="2"/>
      <c r="O16" s="28"/>
      <c r="P16" s="78" t="s">
        <v>25</v>
      </c>
      <c r="Q16" s="35">
        <v>0</v>
      </c>
      <c r="R16" s="28">
        <f t="shared" si="3"/>
        <v>0</v>
      </c>
    </row>
    <row r="17" spans="1:18" ht="15.75" hidden="1" customHeight="1" x14ac:dyDescent="0.25">
      <c r="A17" s="73">
        <v>13</v>
      </c>
      <c r="B17" s="46">
        <f>Характеристики!B15</f>
        <v>0</v>
      </c>
      <c r="C17" s="72">
        <f>Характеристики!A15</f>
        <v>0</v>
      </c>
      <c r="D17" s="47" t="str">
        <f>Характеристики!F15</f>
        <v>УПАК</v>
      </c>
      <c r="E17" s="69">
        <f>Характеристики!G15</f>
        <v>0</v>
      </c>
      <c r="F17" s="77">
        <f t="shared" si="6"/>
        <v>0</v>
      </c>
      <c r="G17" s="48">
        <f t="shared" si="0"/>
        <v>0</v>
      </c>
      <c r="H17" s="49">
        <f>Характеристики!H15</f>
        <v>0</v>
      </c>
      <c r="I17" s="50">
        <f t="shared" si="1"/>
        <v>0</v>
      </c>
      <c r="J17" s="51">
        <f t="shared" si="7"/>
        <v>0</v>
      </c>
      <c r="K17" s="28">
        <f t="shared" si="5"/>
        <v>0</v>
      </c>
      <c r="L17" s="35">
        <f t="shared" si="8"/>
        <v>0</v>
      </c>
      <c r="M17" s="28">
        <f t="shared" si="2"/>
        <v>0</v>
      </c>
      <c r="N17" s="2"/>
      <c r="O17" s="28"/>
      <c r="P17" s="78" t="s">
        <v>25</v>
      </c>
      <c r="Q17" s="35">
        <v>0</v>
      </c>
      <c r="R17" s="28">
        <f t="shared" si="3"/>
        <v>0</v>
      </c>
    </row>
    <row r="18" spans="1:18" ht="15.75" hidden="1" customHeight="1" x14ac:dyDescent="0.25">
      <c r="A18" s="74">
        <v>14</v>
      </c>
      <c r="B18" s="46">
        <f>Характеристики!B16</f>
        <v>0</v>
      </c>
      <c r="C18" s="72">
        <f>Характеристики!A16</f>
        <v>0</v>
      </c>
      <c r="D18" s="47" t="str">
        <f>Характеристики!F16</f>
        <v>УПАК</v>
      </c>
      <c r="E18" s="69">
        <f>Характеристики!G16</f>
        <v>0</v>
      </c>
      <c r="F18" s="77">
        <f t="shared" si="6"/>
        <v>0</v>
      </c>
      <c r="G18" s="48">
        <f t="shared" si="0"/>
        <v>0</v>
      </c>
      <c r="H18" s="49">
        <f>Характеристики!H16</f>
        <v>0</v>
      </c>
      <c r="I18" s="50">
        <f t="shared" si="1"/>
        <v>0</v>
      </c>
      <c r="J18" s="51">
        <f t="shared" si="7"/>
        <v>0</v>
      </c>
      <c r="K18" s="28">
        <f t="shared" si="5"/>
        <v>0</v>
      </c>
      <c r="L18" s="35">
        <f t="shared" si="8"/>
        <v>0</v>
      </c>
      <c r="M18" s="28">
        <f t="shared" si="2"/>
        <v>0</v>
      </c>
      <c r="N18" s="2"/>
      <c r="O18" s="28"/>
      <c r="P18" s="78" t="s">
        <v>25</v>
      </c>
      <c r="Q18" s="35">
        <v>0</v>
      </c>
      <c r="R18" s="28">
        <f t="shared" si="3"/>
        <v>0</v>
      </c>
    </row>
    <row r="19" spans="1:18" ht="15.75" hidden="1" customHeight="1" x14ac:dyDescent="0.25">
      <c r="A19" s="73">
        <v>15</v>
      </c>
      <c r="B19" s="46">
        <f>Характеристики!B17</f>
        <v>0</v>
      </c>
      <c r="C19" s="72">
        <f>Характеристики!A17</f>
        <v>0</v>
      </c>
      <c r="D19" s="47" t="str">
        <f>Характеристики!F17</f>
        <v>УПАК</v>
      </c>
      <c r="E19" s="69">
        <f>Характеристики!G17</f>
        <v>0</v>
      </c>
      <c r="F19" s="77">
        <f t="shared" si="6"/>
        <v>0</v>
      </c>
      <c r="G19" s="48">
        <f t="shared" ref="G19:G69" si="9">$E19*F19</f>
        <v>0</v>
      </c>
      <c r="H19" s="49">
        <f>Характеристики!H17</f>
        <v>0</v>
      </c>
      <c r="I19" s="50">
        <f t="shared" ref="I19:I69" si="10">$E19*H19</f>
        <v>0</v>
      </c>
      <c r="J19" s="51">
        <f t="shared" si="7"/>
        <v>0</v>
      </c>
      <c r="K19" s="28">
        <f t="shared" si="5"/>
        <v>0</v>
      </c>
      <c r="L19" s="35">
        <f t="shared" si="8"/>
        <v>0</v>
      </c>
      <c r="M19" s="28">
        <f t="shared" ref="M19:M69" si="11">L19*$E19</f>
        <v>0</v>
      </c>
      <c r="N19" s="2"/>
      <c r="O19" s="28"/>
      <c r="P19" s="78" t="s">
        <v>25</v>
      </c>
      <c r="Q19" s="35">
        <v>0</v>
      </c>
      <c r="R19" s="28">
        <f t="shared" si="3"/>
        <v>0</v>
      </c>
    </row>
    <row r="20" spans="1:18" ht="15.75" hidden="1" customHeight="1" x14ac:dyDescent="0.25">
      <c r="A20" s="74">
        <v>16</v>
      </c>
      <c r="B20" s="46">
        <f>Характеристики!B18</f>
        <v>0</v>
      </c>
      <c r="C20" s="72">
        <f>Характеристики!A18</f>
        <v>0</v>
      </c>
      <c r="D20" s="47" t="str">
        <f>Характеристики!F18</f>
        <v>УПАК</v>
      </c>
      <c r="E20" s="69">
        <f>Характеристики!G18</f>
        <v>0</v>
      </c>
      <c r="F20" s="77">
        <f t="shared" si="6"/>
        <v>0</v>
      </c>
      <c r="G20" s="48">
        <f t="shared" si="9"/>
        <v>0</v>
      </c>
      <c r="H20" s="49">
        <f>Характеристики!H18</f>
        <v>0</v>
      </c>
      <c r="I20" s="50">
        <f t="shared" si="10"/>
        <v>0</v>
      </c>
      <c r="J20" s="51">
        <f t="shared" si="7"/>
        <v>0</v>
      </c>
      <c r="K20" s="28">
        <f t="shared" si="5"/>
        <v>0</v>
      </c>
      <c r="L20" s="35">
        <f t="shared" si="8"/>
        <v>0</v>
      </c>
      <c r="M20" s="28">
        <f t="shared" si="11"/>
        <v>0</v>
      </c>
      <c r="N20" s="2"/>
      <c r="O20" s="28"/>
      <c r="P20" s="78" t="s">
        <v>25</v>
      </c>
      <c r="Q20" s="35">
        <v>0</v>
      </c>
      <c r="R20" s="28">
        <f t="shared" si="3"/>
        <v>0</v>
      </c>
    </row>
    <row r="21" spans="1:18" ht="15.75" hidden="1" customHeight="1" x14ac:dyDescent="0.25">
      <c r="A21" s="73">
        <v>17</v>
      </c>
      <c r="B21" s="46">
        <f>Характеристики!B19</f>
        <v>0</v>
      </c>
      <c r="C21" s="72">
        <f>Характеристики!A19</f>
        <v>0</v>
      </c>
      <c r="D21" s="47" t="str">
        <f>Характеристики!F19</f>
        <v>УПАК</v>
      </c>
      <c r="E21" s="69">
        <f>Характеристики!G19</f>
        <v>0</v>
      </c>
      <c r="F21" s="77">
        <f t="shared" si="6"/>
        <v>0</v>
      </c>
      <c r="G21" s="48">
        <f t="shared" si="9"/>
        <v>0</v>
      </c>
      <c r="H21" s="49">
        <f>Характеристики!H19</f>
        <v>0</v>
      </c>
      <c r="I21" s="50">
        <f t="shared" si="10"/>
        <v>0</v>
      </c>
      <c r="J21" s="51">
        <f t="shared" si="7"/>
        <v>0</v>
      </c>
      <c r="K21" s="28">
        <f t="shared" si="5"/>
        <v>0</v>
      </c>
      <c r="L21" s="35">
        <f t="shared" si="8"/>
        <v>0</v>
      </c>
      <c r="M21" s="28">
        <f t="shared" si="11"/>
        <v>0</v>
      </c>
      <c r="N21" s="2"/>
      <c r="O21" s="28">
        <f>$E$9*N21</f>
        <v>0</v>
      </c>
      <c r="P21" s="78" t="s">
        <v>25</v>
      </c>
      <c r="Q21" s="35">
        <v>0</v>
      </c>
      <c r="R21" s="28">
        <f t="shared" si="3"/>
        <v>0</v>
      </c>
    </row>
    <row r="22" spans="1:18" ht="15.75" hidden="1" customHeight="1" x14ac:dyDescent="0.25">
      <c r="A22" s="74">
        <v>18</v>
      </c>
      <c r="B22" s="46">
        <f>Характеристики!B20</f>
        <v>0</v>
      </c>
      <c r="C22" s="72">
        <f>Характеристики!A20</f>
        <v>0</v>
      </c>
      <c r="D22" s="47" t="str">
        <f>Характеристики!F20</f>
        <v>УПАК</v>
      </c>
      <c r="E22" s="69">
        <f>Характеристики!G20</f>
        <v>0</v>
      </c>
      <c r="F22" s="77">
        <f t="shared" si="6"/>
        <v>0</v>
      </c>
      <c r="G22" s="48">
        <f t="shared" si="9"/>
        <v>0</v>
      </c>
      <c r="H22" s="49">
        <f>Характеристики!H20</f>
        <v>0</v>
      </c>
      <c r="I22" s="50">
        <f t="shared" si="10"/>
        <v>0</v>
      </c>
      <c r="J22" s="51">
        <f t="shared" si="7"/>
        <v>0</v>
      </c>
      <c r="K22" s="28">
        <f t="shared" si="5"/>
        <v>0</v>
      </c>
      <c r="L22" s="35">
        <f t="shared" si="8"/>
        <v>0</v>
      </c>
      <c r="M22" s="28">
        <f t="shared" si="11"/>
        <v>0</v>
      </c>
      <c r="N22" s="2"/>
      <c r="O22" s="28"/>
      <c r="P22" s="78" t="s">
        <v>25</v>
      </c>
      <c r="Q22" s="35">
        <v>0</v>
      </c>
      <c r="R22" s="28">
        <f t="shared" si="3"/>
        <v>0</v>
      </c>
    </row>
    <row r="23" spans="1:18" ht="15.75" hidden="1" customHeight="1" x14ac:dyDescent="0.25">
      <c r="A23" s="73">
        <v>19</v>
      </c>
      <c r="B23" s="46">
        <f>Характеристики!B21</f>
        <v>0</v>
      </c>
      <c r="C23" s="72">
        <f>Характеристики!A21</f>
        <v>0</v>
      </c>
      <c r="D23" s="47" t="str">
        <f>Характеристики!F21</f>
        <v>УПАК</v>
      </c>
      <c r="E23" s="69">
        <f>Характеристики!G21</f>
        <v>0</v>
      </c>
      <c r="F23" s="77">
        <f t="shared" si="6"/>
        <v>0</v>
      </c>
      <c r="G23" s="48">
        <f t="shared" si="9"/>
        <v>0</v>
      </c>
      <c r="H23" s="49">
        <f>Характеристики!H21</f>
        <v>0</v>
      </c>
      <c r="I23" s="50">
        <f t="shared" si="10"/>
        <v>0</v>
      </c>
      <c r="J23" s="51">
        <f t="shared" si="7"/>
        <v>0</v>
      </c>
      <c r="K23" s="28">
        <f t="shared" si="5"/>
        <v>0</v>
      </c>
      <c r="L23" s="35">
        <f t="shared" si="8"/>
        <v>0</v>
      </c>
      <c r="M23" s="28">
        <f t="shared" si="11"/>
        <v>0</v>
      </c>
      <c r="N23" s="2"/>
      <c r="O23" s="28"/>
      <c r="P23" s="78" t="s">
        <v>25</v>
      </c>
      <c r="Q23" s="35">
        <v>0</v>
      </c>
      <c r="R23" s="28">
        <f t="shared" si="3"/>
        <v>0</v>
      </c>
    </row>
    <row r="24" spans="1:18" ht="15.75" hidden="1" customHeight="1" x14ac:dyDescent="0.25">
      <c r="A24" s="74">
        <v>20</v>
      </c>
      <c r="B24" s="46">
        <f>Характеристики!B22</f>
        <v>0</v>
      </c>
      <c r="C24" s="72">
        <f>Характеристики!A22</f>
        <v>0</v>
      </c>
      <c r="D24" s="47" t="str">
        <f>Характеристики!F22</f>
        <v>УПАК</v>
      </c>
      <c r="E24" s="69">
        <f>Характеристики!G22</f>
        <v>0</v>
      </c>
      <c r="F24" s="77">
        <f t="shared" si="6"/>
        <v>0</v>
      </c>
      <c r="G24" s="48">
        <f t="shared" si="9"/>
        <v>0</v>
      </c>
      <c r="H24" s="49">
        <f>Характеристики!H22</f>
        <v>0</v>
      </c>
      <c r="I24" s="50">
        <f t="shared" si="10"/>
        <v>0</v>
      </c>
      <c r="J24" s="51">
        <f t="shared" si="7"/>
        <v>0</v>
      </c>
      <c r="K24" s="28">
        <f t="shared" si="5"/>
        <v>0</v>
      </c>
      <c r="L24" s="35">
        <f t="shared" si="8"/>
        <v>0</v>
      </c>
      <c r="M24" s="28">
        <f t="shared" si="11"/>
        <v>0</v>
      </c>
      <c r="N24" s="2"/>
      <c r="O24" s="28"/>
      <c r="P24" s="78" t="s">
        <v>25</v>
      </c>
      <c r="Q24" s="35">
        <v>0</v>
      </c>
      <c r="R24" s="28">
        <f t="shared" si="3"/>
        <v>0</v>
      </c>
    </row>
    <row r="25" spans="1:18" ht="15.75" hidden="1" customHeight="1" x14ac:dyDescent="0.25">
      <c r="A25" s="73">
        <v>21</v>
      </c>
      <c r="B25" s="46">
        <f>Характеристики!B23</f>
        <v>0</v>
      </c>
      <c r="C25" s="72">
        <f>Характеристики!A23</f>
        <v>0</v>
      </c>
      <c r="D25" s="47" t="str">
        <f>Характеристики!F23</f>
        <v>УПАК</v>
      </c>
      <c r="E25" s="69">
        <f>Характеристики!G23</f>
        <v>0</v>
      </c>
      <c r="F25" s="77">
        <f t="shared" si="6"/>
        <v>0</v>
      </c>
      <c r="G25" s="48">
        <f t="shared" si="9"/>
        <v>0</v>
      </c>
      <c r="H25" s="49">
        <f>Характеристики!H23</f>
        <v>0</v>
      </c>
      <c r="I25" s="50">
        <f t="shared" si="10"/>
        <v>0</v>
      </c>
      <c r="J25" s="51">
        <f t="shared" si="7"/>
        <v>0</v>
      </c>
      <c r="K25" s="28">
        <f t="shared" si="5"/>
        <v>0</v>
      </c>
      <c r="L25" s="35">
        <f t="shared" si="8"/>
        <v>0</v>
      </c>
      <c r="M25" s="28">
        <f t="shared" si="11"/>
        <v>0</v>
      </c>
      <c r="N25" s="2"/>
      <c r="O25" s="28"/>
      <c r="P25" s="78" t="s">
        <v>25</v>
      </c>
      <c r="Q25" s="35">
        <v>0</v>
      </c>
      <c r="R25" s="28">
        <f t="shared" si="3"/>
        <v>0</v>
      </c>
    </row>
    <row r="26" spans="1:18" ht="15.75" hidden="1" customHeight="1" x14ac:dyDescent="0.25">
      <c r="A26" s="74">
        <v>22</v>
      </c>
      <c r="B26" s="46">
        <f>Характеристики!B24</f>
        <v>0</v>
      </c>
      <c r="C26" s="72">
        <f>Характеристики!A24</f>
        <v>0</v>
      </c>
      <c r="D26" s="47" t="str">
        <f>Характеристики!F24</f>
        <v>УПАК</v>
      </c>
      <c r="E26" s="69">
        <f>Характеристики!G24</f>
        <v>0</v>
      </c>
      <c r="F26" s="77">
        <f t="shared" si="6"/>
        <v>0</v>
      </c>
      <c r="G26" s="48">
        <f t="shared" si="9"/>
        <v>0</v>
      </c>
      <c r="H26" s="49">
        <f>Характеристики!H24</f>
        <v>0</v>
      </c>
      <c r="I26" s="50">
        <f t="shared" si="10"/>
        <v>0</v>
      </c>
      <c r="J26" s="51">
        <f t="shared" si="7"/>
        <v>0</v>
      </c>
      <c r="K26" s="28">
        <f t="shared" si="5"/>
        <v>0</v>
      </c>
      <c r="L26" s="35">
        <f t="shared" si="8"/>
        <v>0</v>
      </c>
      <c r="M26" s="28">
        <f t="shared" si="11"/>
        <v>0</v>
      </c>
      <c r="N26" s="2"/>
      <c r="O26" s="28"/>
      <c r="P26" s="78" t="s">
        <v>25</v>
      </c>
      <c r="Q26" s="35">
        <v>0</v>
      </c>
      <c r="R26" s="28">
        <f t="shared" si="3"/>
        <v>0</v>
      </c>
    </row>
    <row r="27" spans="1:18" hidden="1" x14ac:dyDescent="0.25">
      <c r="A27" s="73">
        <v>23</v>
      </c>
      <c r="B27" s="46">
        <f>Характеристики!B25</f>
        <v>0</v>
      </c>
      <c r="C27" s="72">
        <f>Характеристики!A25</f>
        <v>0</v>
      </c>
      <c r="D27" s="47">
        <f>Характеристики!F25</f>
        <v>0</v>
      </c>
      <c r="E27" s="69">
        <f>Характеристики!G25</f>
        <v>0</v>
      </c>
      <c r="F27" s="77">
        <f t="shared" si="6"/>
        <v>0</v>
      </c>
      <c r="G27" s="48">
        <f t="shared" si="9"/>
        <v>0</v>
      </c>
      <c r="H27" s="49">
        <f>Характеристики!H25</f>
        <v>0</v>
      </c>
      <c r="I27" s="50">
        <f t="shared" si="10"/>
        <v>0</v>
      </c>
      <c r="J27" s="51">
        <f t="shared" ref="J27:J69" si="12">H27*0</f>
        <v>0</v>
      </c>
      <c r="K27" s="28">
        <f t="shared" ref="K27:K69" si="13">J27*$E27</f>
        <v>0</v>
      </c>
      <c r="L27" s="35">
        <f t="shared" si="8"/>
        <v>0</v>
      </c>
      <c r="M27" s="28">
        <f t="shared" si="11"/>
        <v>0</v>
      </c>
      <c r="N27" s="2"/>
      <c r="O27" s="28"/>
      <c r="P27" s="78" t="s">
        <v>25</v>
      </c>
      <c r="Q27" s="35">
        <v>0</v>
      </c>
      <c r="R27" s="28">
        <f t="shared" si="3"/>
        <v>0</v>
      </c>
    </row>
    <row r="28" spans="1:18" hidden="1" x14ac:dyDescent="0.25">
      <c r="A28" s="74">
        <v>24</v>
      </c>
      <c r="B28" s="46">
        <f>Характеристики!B26</f>
        <v>0</v>
      </c>
      <c r="C28" s="72">
        <f>Характеристики!A26</f>
        <v>0</v>
      </c>
      <c r="D28" s="47">
        <f>Характеристики!F26</f>
        <v>0</v>
      </c>
      <c r="E28" s="69">
        <f>Характеристики!G26</f>
        <v>0</v>
      </c>
      <c r="F28" s="77">
        <f t="shared" si="6"/>
        <v>0</v>
      </c>
      <c r="G28" s="48">
        <f t="shared" si="9"/>
        <v>0</v>
      </c>
      <c r="H28" s="49">
        <f>Характеристики!H26</f>
        <v>0</v>
      </c>
      <c r="I28" s="50">
        <f t="shared" si="10"/>
        <v>0</v>
      </c>
      <c r="J28" s="51">
        <f t="shared" si="12"/>
        <v>0</v>
      </c>
      <c r="K28" s="28">
        <f t="shared" si="13"/>
        <v>0</v>
      </c>
      <c r="L28" s="35">
        <f t="shared" si="8"/>
        <v>0</v>
      </c>
      <c r="M28" s="28">
        <f t="shared" si="11"/>
        <v>0</v>
      </c>
      <c r="N28" s="2"/>
      <c r="O28" s="28"/>
      <c r="P28" s="78" t="s">
        <v>25</v>
      </c>
      <c r="Q28" s="35">
        <v>0</v>
      </c>
      <c r="R28" s="28">
        <f t="shared" si="3"/>
        <v>0</v>
      </c>
    </row>
    <row r="29" spans="1:18" hidden="1" x14ac:dyDescent="0.25">
      <c r="A29" s="73">
        <v>25</v>
      </c>
      <c r="B29" s="46">
        <f>Характеристики!B27</f>
        <v>0</v>
      </c>
      <c r="C29" s="72">
        <f>Характеристики!A27</f>
        <v>0</v>
      </c>
      <c r="D29" s="47">
        <f>Характеристики!F27</f>
        <v>0</v>
      </c>
      <c r="E29" s="69">
        <f>Характеристики!G27</f>
        <v>0</v>
      </c>
      <c r="F29" s="77">
        <f t="shared" si="6"/>
        <v>0</v>
      </c>
      <c r="G29" s="48">
        <f t="shared" si="9"/>
        <v>0</v>
      </c>
      <c r="H29" s="49">
        <f>Характеристики!H27</f>
        <v>0</v>
      </c>
      <c r="I29" s="50">
        <f t="shared" si="10"/>
        <v>0</v>
      </c>
      <c r="J29" s="51">
        <f t="shared" si="12"/>
        <v>0</v>
      </c>
      <c r="K29" s="28">
        <f t="shared" si="13"/>
        <v>0</v>
      </c>
      <c r="L29" s="35">
        <f t="shared" si="8"/>
        <v>0</v>
      </c>
      <c r="M29" s="28">
        <f t="shared" si="11"/>
        <v>0</v>
      </c>
      <c r="N29" s="2"/>
      <c r="O29" s="28"/>
      <c r="P29" s="78" t="s">
        <v>25</v>
      </c>
      <c r="Q29" s="35">
        <v>0</v>
      </c>
      <c r="R29" s="28">
        <f t="shared" si="3"/>
        <v>0</v>
      </c>
    </row>
    <row r="30" spans="1:18" hidden="1" x14ac:dyDescent="0.25">
      <c r="A30" s="74">
        <v>26</v>
      </c>
      <c r="B30" s="46">
        <f>Характеристики!B28</f>
        <v>0</v>
      </c>
      <c r="C30" s="72">
        <f>Характеристики!A28</f>
        <v>0</v>
      </c>
      <c r="D30" s="47">
        <f>Характеристики!F28</f>
        <v>0</v>
      </c>
      <c r="E30" s="69">
        <f>Характеристики!G28</f>
        <v>0</v>
      </c>
      <c r="F30" s="77">
        <f t="shared" si="6"/>
        <v>0</v>
      </c>
      <c r="G30" s="48">
        <f t="shared" si="9"/>
        <v>0</v>
      </c>
      <c r="H30" s="49">
        <f>Характеристики!H28</f>
        <v>0</v>
      </c>
      <c r="I30" s="50">
        <f t="shared" si="10"/>
        <v>0</v>
      </c>
      <c r="J30" s="51">
        <f t="shared" si="12"/>
        <v>0</v>
      </c>
      <c r="K30" s="28">
        <f t="shared" si="13"/>
        <v>0</v>
      </c>
      <c r="L30" s="35">
        <f t="shared" si="8"/>
        <v>0</v>
      </c>
      <c r="M30" s="28">
        <f t="shared" si="11"/>
        <v>0</v>
      </c>
      <c r="N30" s="2"/>
      <c r="O30" s="28"/>
      <c r="P30" s="78" t="s">
        <v>25</v>
      </c>
      <c r="Q30" s="35">
        <v>0</v>
      </c>
      <c r="R30" s="28">
        <f t="shared" si="3"/>
        <v>0</v>
      </c>
    </row>
    <row r="31" spans="1:18" hidden="1" x14ac:dyDescent="0.25">
      <c r="A31" s="73">
        <v>27</v>
      </c>
      <c r="B31" s="46">
        <f>Характеристики!B29</f>
        <v>0</v>
      </c>
      <c r="C31" s="72">
        <f>Характеристики!A29</f>
        <v>0</v>
      </c>
      <c r="D31" s="47">
        <f>Характеристики!F29</f>
        <v>0</v>
      </c>
      <c r="E31" s="69">
        <f>Характеристики!G29</f>
        <v>0</v>
      </c>
      <c r="F31" s="77">
        <f t="shared" si="6"/>
        <v>0</v>
      </c>
      <c r="G31" s="48">
        <f t="shared" si="9"/>
        <v>0</v>
      </c>
      <c r="H31" s="49">
        <f>Характеристики!H29</f>
        <v>0</v>
      </c>
      <c r="I31" s="50">
        <f t="shared" si="10"/>
        <v>0</v>
      </c>
      <c r="J31" s="51">
        <f t="shared" si="12"/>
        <v>0</v>
      </c>
      <c r="K31" s="28">
        <f t="shared" si="13"/>
        <v>0</v>
      </c>
      <c r="L31" s="35">
        <f t="shared" si="8"/>
        <v>0</v>
      </c>
      <c r="M31" s="28">
        <f t="shared" si="11"/>
        <v>0</v>
      </c>
      <c r="N31" s="2"/>
      <c r="O31" s="28"/>
      <c r="P31" s="78" t="s">
        <v>25</v>
      </c>
      <c r="Q31" s="35">
        <v>0</v>
      </c>
      <c r="R31" s="28">
        <f t="shared" si="3"/>
        <v>0</v>
      </c>
    </row>
    <row r="32" spans="1:18" hidden="1" x14ac:dyDescent="0.25">
      <c r="A32" s="74">
        <v>28</v>
      </c>
      <c r="B32" s="46">
        <f>Характеристики!B30</f>
        <v>0</v>
      </c>
      <c r="C32" s="72">
        <f>Характеристики!A30</f>
        <v>0</v>
      </c>
      <c r="D32" s="47">
        <f>Характеристики!F30</f>
        <v>0</v>
      </c>
      <c r="E32" s="69">
        <f>Характеристики!G30</f>
        <v>0</v>
      </c>
      <c r="F32" s="77">
        <f t="shared" si="6"/>
        <v>0</v>
      </c>
      <c r="G32" s="48">
        <f t="shared" si="9"/>
        <v>0</v>
      </c>
      <c r="H32" s="49">
        <f>Характеристики!H30</f>
        <v>0</v>
      </c>
      <c r="I32" s="50">
        <f t="shared" si="10"/>
        <v>0</v>
      </c>
      <c r="J32" s="51">
        <f t="shared" si="12"/>
        <v>0</v>
      </c>
      <c r="K32" s="28">
        <f t="shared" si="13"/>
        <v>0</v>
      </c>
      <c r="L32" s="35">
        <f t="shared" si="8"/>
        <v>0</v>
      </c>
      <c r="M32" s="28">
        <f t="shared" si="11"/>
        <v>0</v>
      </c>
      <c r="N32" s="2"/>
      <c r="O32" s="28">
        <f>$E$9*N32</f>
        <v>0</v>
      </c>
      <c r="P32" s="78" t="s">
        <v>25</v>
      </c>
      <c r="Q32" s="35">
        <v>0</v>
      </c>
      <c r="R32" s="28">
        <f t="shared" si="3"/>
        <v>0</v>
      </c>
    </row>
    <row r="33" spans="1:18" hidden="1" x14ac:dyDescent="0.25">
      <c r="A33" s="73">
        <v>29</v>
      </c>
      <c r="B33" s="46">
        <f>Характеристики!B31</f>
        <v>0</v>
      </c>
      <c r="C33" s="72">
        <f>Характеристики!A31</f>
        <v>0</v>
      </c>
      <c r="D33" s="47">
        <f>Характеристики!F31</f>
        <v>0</v>
      </c>
      <c r="E33" s="69">
        <f>Характеристики!G31</f>
        <v>0</v>
      </c>
      <c r="F33" s="77">
        <f t="shared" si="6"/>
        <v>0</v>
      </c>
      <c r="G33" s="48">
        <f t="shared" si="9"/>
        <v>0</v>
      </c>
      <c r="H33" s="49">
        <f>Характеристики!H31</f>
        <v>0</v>
      </c>
      <c r="I33" s="50">
        <f t="shared" si="10"/>
        <v>0</v>
      </c>
      <c r="J33" s="51">
        <f t="shared" si="12"/>
        <v>0</v>
      </c>
      <c r="K33" s="28">
        <f t="shared" si="13"/>
        <v>0</v>
      </c>
      <c r="L33" s="35">
        <f t="shared" si="8"/>
        <v>0</v>
      </c>
      <c r="M33" s="28">
        <f t="shared" si="11"/>
        <v>0</v>
      </c>
      <c r="N33" s="2"/>
      <c r="O33" s="28"/>
      <c r="P33" s="78" t="s">
        <v>25</v>
      </c>
      <c r="Q33" s="35">
        <v>0</v>
      </c>
      <c r="R33" s="28">
        <f t="shared" si="3"/>
        <v>0</v>
      </c>
    </row>
    <row r="34" spans="1:18" hidden="1" x14ac:dyDescent="0.25">
      <c r="A34" s="74">
        <v>30</v>
      </c>
      <c r="B34" s="46">
        <f>Характеристики!B32</f>
        <v>0</v>
      </c>
      <c r="C34" s="72">
        <f>Характеристики!A32</f>
        <v>0</v>
      </c>
      <c r="D34" s="47">
        <f>Характеристики!F32</f>
        <v>0</v>
      </c>
      <c r="E34" s="69">
        <f>Характеристики!G32</f>
        <v>0</v>
      </c>
      <c r="F34" s="77">
        <f t="shared" si="6"/>
        <v>0</v>
      </c>
      <c r="G34" s="48">
        <f t="shared" si="9"/>
        <v>0</v>
      </c>
      <c r="H34" s="49">
        <f>Характеристики!H32</f>
        <v>0</v>
      </c>
      <c r="I34" s="50">
        <f t="shared" si="10"/>
        <v>0</v>
      </c>
      <c r="J34" s="51">
        <f t="shared" si="12"/>
        <v>0</v>
      </c>
      <c r="K34" s="28">
        <f t="shared" si="13"/>
        <v>0</v>
      </c>
      <c r="L34" s="35">
        <f t="shared" si="8"/>
        <v>0</v>
      </c>
      <c r="M34" s="28">
        <f t="shared" si="11"/>
        <v>0</v>
      </c>
      <c r="N34" s="2"/>
      <c r="O34" s="28"/>
      <c r="P34" s="78" t="s">
        <v>25</v>
      </c>
      <c r="Q34" s="35">
        <v>0</v>
      </c>
      <c r="R34" s="28">
        <f t="shared" si="3"/>
        <v>0</v>
      </c>
    </row>
    <row r="35" spans="1:18" hidden="1" x14ac:dyDescent="0.25">
      <c r="A35" s="73">
        <v>31</v>
      </c>
      <c r="B35" s="46">
        <f>Характеристики!B33</f>
        <v>0</v>
      </c>
      <c r="C35" s="72">
        <f>Характеристики!A33</f>
        <v>0</v>
      </c>
      <c r="D35" s="47">
        <f>Характеристики!F33</f>
        <v>0</v>
      </c>
      <c r="E35" s="69">
        <f>Характеристики!G33</f>
        <v>0</v>
      </c>
      <c r="F35" s="77">
        <f t="shared" si="6"/>
        <v>0</v>
      </c>
      <c r="G35" s="48">
        <f t="shared" si="9"/>
        <v>0</v>
      </c>
      <c r="H35" s="49">
        <f>Характеристики!H33</f>
        <v>0</v>
      </c>
      <c r="I35" s="50">
        <f t="shared" si="10"/>
        <v>0</v>
      </c>
      <c r="J35" s="51">
        <f t="shared" si="12"/>
        <v>0</v>
      </c>
      <c r="K35" s="28">
        <f t="shared" si="13"/>
        <v>0</v>
      </c>
      <c r="L35" s="35">
        <f t="shared" si="8"/>
        <v>0</v>
      </c>
      <c r="M35" s="28">
        <f t="shared" si="11"/>
        <v>0</v>
      </c>
      <c r="N35" s="2"/>
      <c r="O35" s="28"/>
      <c r="P35" s="78" t="s">
        <v>25</v>
      </c>
      <c r="Q35" s="35">
        <v>0</v>
      </c>
      <c r="R35" s="28">
        <f t="shared" si="3"/>
        <v>0</v>
      </c>
    </row>
    <row r="36" spans="1:18" hidden="1" x14ac:dyDescent="0.25">
      <c r="A36" s="74">
        <v>32</v>
      </c>
      <c r="B36" s="46">
        <f>Характеристики!B34</f>
        <v>0</v>
      </c>
      <c r="C36" s="72">
        <f>Характеристики!A34</f>
        <v>0</v>
      </c>
      <c r="D36" s="47">
        <f>Характеристики!F34</f>
        <v>0</v>
      </c>
      <c r="E36" s="69">
        <f>Характеристики!G34</f>
        <v>0</v>
      </c>
      <c r="F36" s="77">
        <f t="shared" si="6"/>
        <v>0</v>
      </c>
      <c r="G36" s="48">
        <f t="shared" si="9"/>
        <v>0</v>
      </c>
      <c r="H36" s="49">
        <f>Характеристики!H34</f>
        <v>0</v>
      </c>
      <c r="I36" s="50">
        <f t="shared" si="10"/>
        <v>0</v>
      </c>
      <c r="J36" s="51">
        <f t="shared" si="12"/>
        <v>0</v>
      </c>
      <c r="K36" s="28">
        <f t="shared" si="13"/>
        <v>0</v>
      </c>
      <c r="L36" s="35">
        <f t="shared" si="8"/>
        <v>0</v>
      </c>
      <c r="M36" s="28">
        <f t="shared" si="11"/>
        <v>0</v>
      </c>
      <c r="N36" s="2"/>
      <c r="O36" s="28"/>
      <c r="P36" s="78" t="s">
        <v>25</v>
      </c>
      <c r="Q36" s="35">
        <v>0</v>
      </c>
      <c r="R36" s="28">
        <f t="shared" si="3"/>
        <v>0</v>
      </c>
    </row>
    <row r="37" spans="1:18" hidden="1" x14ac:dyDescent="0.25">
      <c r="A37" s="73">
        <v>33</v>
      </c>
      <c r="B37" s="46">
        <f>Характеристики!B35</f>
        <v>0</v>
      </c>
      <c r="C37" s="72">
        <f>Характеристики!A35</f>
        <v>0</v>
      </c>
      <c r="D37" s="47">
        <f>Характеристики!F35</f>
        <v>0</v>
      </c>
      <c r="E37" s="69">
        <f>Характеристики!G35</f>
        <v>0</v>
      </c>
      <c r="F37" s="77">
        <f t="shared" si="6"/>
        <v>0</v>
      </c>
      <c r="G37" s="48">
        <f t="shared" si="9"/>
        <v>0</v>
      </c>
      <c r="H37" s="49">
        <f>Характеристики!H35</f>
        <v>0</v>
      </c>
      <c r="I37" s="50">
        <f t="shared" si="10"/>
        <v>0</v>
      </c>
      <c r="J37" s="51">
        <f t="shared" si="12"/>
        <v>0</v>
      </c>
      <c r="K37" s="28">
        <f t="shared" si="13"/>
        <v>0</v>
      </c>
      <c r="L37" s="35">
        <f t="shared" si="8"/>
        <v>0</v>
      </c>
      <c r="M37" s="28">
        <f t="shared" si="11"/>
        <v>0</v>
      </c>
      <c r="N37" s="2"/>
      <c r="O37" s="28">
        <f>$E$9*N37</f>
        <v>0</v>
      </c>
      <c r="P37" s="78" t="s">
        <v>25</v>
      </c>
      <c r="Q37" s="35">
        <v>0</v>
      </c>
      <c r="R37" s="28">
        <f t="shared" si="3"/>
        <v>0</v>
      </c>
    </row>
    <row r="38" spans="1:18" hidden="1" x14ac:dyDescent="0.25">
      <c r="A38" s="74">
        <v>34</v>
      </c>
      <c r="B38" s="46">
        <f>Характеристики!B36</f>
        <v>0</v>
      </c>
      <c r="C38" s="72">
        <f>Характеристики!A36</f>
        <v>0</v>
      </c>
      <c r="D38" s="47">
        <f>Характеристики!F36</f>
        <v>0</v>
      </c>
      <c r="E38" s="69">
        <f>Характеристики!G36</f>
        <v>0</v>
      </c>
      <c r="F38" s="77">
        <f t="shared" si="6"/>
        <v>0</v>
      </c>
      <c r="G38" s="48">
        <f t="shared" si="9"/>
        <v>0</v>
      </c>
      <c r="H38" s="49">
        <f>Характеристики!H36</f>
        <v>0</v>
      </c>
      <c r="I38" s="50">
        <f t="shared" si="10"/>
        <v>0</v>
      </c>
      <c r="J38" s="51">
        <f t="shared" si="12"/>
        <v>0</v>
      </c>
      <c r="K38" s="28">
        <f t="shared" si="13"/>
        <v>0</v>
      </c>
      <c r="L38" s="35">
        <f t="shared" si="8"/>
        <v>0</v>
      </c>
      <c r="M38" s="28">
        <f t="shared" si="11"/>
        <v>0</v>
      </c>
      <c r="N38" s="2"/>
      <c r="O38" s="28"/>
      <c r="P38" s="78" t="s">
        <v>25</v>
      </c>
      <c r="Q38" s="35">
        <v>0</v>
      </c>
      <c r="R38" s="28">
        <f t="shared" si="3"/>
        <v>0</v>
      </c>
    </row>
    <row r="39" spans="1:18" hidden="1" x14ac:dyDescent="0.25">
      <c r="A39" s="73">
        <v>35</v>
      </c>
      <c r="B39" s="46">
        <f>Характеристики!B37</f>
        <v>0</v>
      </c>
      <c r="C39" s="72">
        <f>Характеристики!A37</f>
        <v>0</v>
      </c>
      <c r="D39" s="47">
        <f>Характеристики!F37</f>
        <v>0</v>
      </c>
      <c r="E39" s="69">
        <f>Характеристики!G37</f>
        <v>0</v>
      </c>
      <c r="F39" s="77">
        <f t="shared" si="6"/>
        <v>0</v>
      </c>
      <c r="G39" s="48">
        <f t="shared" si="9"/>
        <v>0</v>
      </c>
      <c r="H39" s="49">
        <f>Характеристики!H37</f>
        <v>0</v>
      </c>
      <c r="I39" s="50">
        <f t="shared" si="10"/>
        <v>0</v>
      </c>
      <c r="J39" s="51">
        <f t="shared" si="12"/>
        <v>0</v>
      </c>
      <c r="K39" s="28">
        <f t="shared" si="13"/>
        <v>0</v>
      </c>
      <c r="L39" s="35">
        <f t="shared" si="8"/>
        <v>0</v>
      </c>
      <c r="M39" s="28">
        <f t="shared" si="11"/>
        <v>0</v>
      </c>
      <c r="N39" s="2"/>
      <c r="O39" s="28"/>
      <c r="P39" s="78" t="s">
        <v>25</v>
      </c>
      <c r="Q39" s="35">
        <v>0</v>
      </c>
      <c r="R39" s="28">
        <f t="shared" si="3"/>
        <v>0</v>
      </c>
    </row>
    <row r="40" spans="1:18" hidden="1" x14ac:dyDescent="0.25">
      <c r="A40" s="74">
        <v>36</v>
      </c>
      <c r="B40" s="46">
        <f>Характеристики!B38</f>
        <v>0</v>
      </c>
      <c r="C40" s="72">
        <f>Характеристики!A38</f>
        <v>0</v>
      </c>
      <c r="D40" s="47">
        <f>Характеристики!F38</f>
        <v>0</v>
      </c>
      <c r="E40" s="69">
        <f>Характеристики!G38</f>
        <v>0</v>
      </c>
      <c r="F40" s="77">
        <f t="shared" si="6"/>
        <v>0</v>
      </c>
      <c r="G40" s="48">
        <f t="shared" si="9"/>
        <v>0</v>
      </c>
      <c r="H40" s="49">
        <f>Характеристики!H38</f>
        <v>0</v>
      </c>
      <c r="I40" s="50">
        <f t="shared" si="10"/>
        <v>0</v>
      </c>
      <c r="J40" s="51">
        <f t="shared" si="12"/>
        <v>0</v>
      </c>
      <c r="K40" s="28">
        <f t="shared" si="13"/>
        <v>0</v>
      </c>
      <c r="L40" s="35">
        <f t="shared" si="8"/>
        <v>0</v>
      </c>
      <c r="M40" s="28">
        <f t="shared" si="11"/>
        <v>0</v>
      </c>
      <c r="N40" s="2"/>
      <c r="O40" s="28"/>
      <c r="P40" s="78" t="s">
        <v>25</v>
      </c>
      <c r="Q40" s="35">
        <v>0</v>
      </c>
      <c r="R40" s="28">
        <f t="shared" si="3"/>
        <v>0</v>
      </c>
    </row>
    <row r="41" spans="1:18" hidden="1" x14ac:dyDescent="0.25">
      <c r="A41" s="73">
        <v>37</v>
      </c>
      <c r="B41" s="46">
        <f>Характеристики!B39</f>
        <v>0</v>
      </c>
      <c r="C41" s="72">
        <f>Характеристики!A39</f>
        <v>0</v>
      </c>
      <c r="D41" s="47">
        <f>Характеристики!F39</f>
        <v>0</v>
      </c>
      <c r="E41" s="69">
        <f>Характеристики!G39</f>
        <v>0</v>
      </c>
      <c r="F41" s="77">
        <f t="shared" si="6"/>
        <v>0</v>
      </c>
      <c r="G41" s="48">
        <f t="shared" si="9"/>
        <v>0</v>
      </c>
      <c r="H41" s="49">
        <f>Характеристики!H39</f>
        <v>0</v>
      </c>
      <c r="I41" s="50">
        <f t="shared" si="10"/>
        <v>0</v>
      </c>
      <c r="J41" s="51">
        <f t="shared" si="12"/>
        <v>0</v>
      </c>
      <c r="K41" s="28">
        <f t="shared" si="13"/>
        <v>0</v>
      </c>
      <c r="L41" s="35">
        <f t="shared" si="8"/>
        <v>0</v>
      </c>
      <c r="M41" s="28">
        <f t="shared" si="11"/>
        <v>0</v>
      </c>
      <c r="N41" s="2"/>
      <c r="O41" s="28"/>
      <c r="P41" s="78" t="s">
        <v>25</v>
      </c>
      <c r="Q41" s="35">
        <v>0</v>
      </c>
      <c r="R41" s="28">
        <f t="shared" si="3"/>
        <v>0</v>
      </c>
    </row>
    <row r="42" spans="1:18" hidden="1" x14ac:dyDescent="0.25">
      <c r="A42" s="74">
        <v>38</v>
      </c>
      <c r="B42" s="46">
        <f>Характеристики!B40</f>
        <v>0</v>
      </c>
      <c r="C42" s="72">
        <f>Характеристики!A40</f>
        <v>0</v>
      </c>
      <c r="D42" s="47">
        <f>Характеристики!F40</f>
        <v>0</v>
      </c>
      <c r="E42" s="69">
        <f>Характеристики!G40</f>
        <v>0</v>
      </c>
      <c r="F42" s="77">
        <f t="shared" si="6"/>
        <v>0</v>
      </c>
      <c r="G42" s="48">
        <f t="shared" si="9"/>
        <v>0</v>
      </c>
      <c r="H42" s="49">
        <f>Характеристики!H40</f>
        <v>0</v>
      </c>
      <c r="I42" s="50">
        <f t="shared" si="10"/>
        <v>0</v>
      </c>
      <c r="J42" s="51">
        <f t="shared" si="12"/>
        <v>0</v>
      </c>
      <c r="K42" s="28">
        <f t="shared" si="13"/>
        <v>0</v>
      </c>
      <c r="L42" s="35">
        <f t="shared" si="8"/>
        <v>0</v>
      </c>
      <c r="M42" s="28">
        <f t="shared" si="11"/>
        <v>0</v>
      </c>
      <c r="N42" s="2"/>
      <c r="O42" s="28"/>
      <c r="P42" s="78" t="s">
        <v>25</v>
      </c>
      <c r="Q42" s="35">
        <v>0</v>
      </c>
      <c r="R42" s="28">
        <f t="shared" si="3"/>
        <v>0</v>
      </c>
    </row>
    <row r="43" spans="1:18" hidden="1" x14ac:dyDescent="0.25">
      <c r="A43" s="73">
        <v>39</v>
      </c>
      <c r="B43" s="46">
        <f>Характеристики!B41</f>
        <v>0</v>
      </c>
      <c r="C43" s="72">
        <f>Характеристики!A41</f>
        <v>0</v>
      </c>
      <c r="D43" s="47">
        <f>Характеристики!F41</f>
        <v>0</v>
      </c>
      <c r="E43" s="69">
        <f>Характеристики!G41</f>
        <v>0</v>
      </c>
      <c r="F43" s="77">
        <f t="shared" si="6"/>
        <v>0</v>
      </c>
      <c r="G43" s="48">
        <f t="shared" si="9"/>
        <v>0</v>
      </c>
      <c r="H43" s="49">
        <f>Характеристики!H41</f>
        <v>0</v>
      </c>
      <c r="I43" s="50">
        <f t="shared" si="10"/>
        <v>0</v>
      </c>
      <c r="J43" s="51">
        <f t="shared" si="12"/>
        <v>0</v>
      </c>
      <c r="K43" s="28">
        <f t="shared" si="13"/>
        <v>0</v>
      </c>
      <c r="L43" s="35">
        <f t="shared" si="8"/>
        <v>0</v>
      </c>
      <c r="M43" s="28">
        <f t="shared" si="11"/>
        <v>0</v>
      </c>
      <c r="N43" s="2"/>
      <c r="O43" s="28">
        <f>$E$9*N43</f>
        <v>0</v>
      </c>
      <c r="P43" s="78" t="s">
        <v>25</v>
      </c>
      <c r="Q43" s="35">
        <v>0</v>
      </c>
      <c r="R43" s="28">
        <f t="shared" si="3"/>
        <v>0</v>
      </c>
    </row>
    <row r="44" spans="1:18" hidden="1" x14ac:dyDescent="0.25">
      <c r="A44" s="74">
        <v>40</v>
      </c>
      <c r="B44" s="46">
        <f>Характеристики!B42</f>
        <v>0</v>
      </c>
      <c r="C44" s="72">
        <f>Характеристики!A42</f>
        <v>0</v>
      </c>
      <c r="D44" s="47">
        <f>Характеристики!F42</f>
        <v>0</v>
      </c>
      <c r="E44" s="69">
        <f>Характеристики!G42</f>
        <v>0</v>
      </c>
      <c r="F44" s="77">
        <f t="shared" si="6"/>
        <v>0</v>
      </c>
      <c r="G44" s="48">
        <f t="shared" si="9"/>
        <v>0</v>
      </c>
      <c r="H44" s="49">
        <f>Характеристики!H42</f>
        <v>0</v>
      </c>
      <c r="I44" s="50">
        <f t="shared" si="10"/>
        <v>0</v>
      </c>
      <c r="J44" s="51">
        <f t="shared" si="12"/>
        <v>0</v>
      </c>
      <c r="K44" s="28">
        <f t="shared" si="13"/>
        <v>0</v>
      </c>
      <c r="L44" s="35">
        <f t="shared" si="8"/>
        <v>0</v>
      </c>
      <c r="M44" s="28">
        <f t="shared" si="11"/>
        <v>0</v>
      </c>
      <c r="N44" s="2"/>
      <c r="O44" s="28"/>
      <c r="P44" s="78" t="s">
        <v>25</v>
      </c>
      <c r="Q44" s="35">
        <v>0</v>
      </c>
      <c r="R44" s="28">
        <f t="shared" si="3"/>
        <v>0</v>
      </c>
    </row>
    <row r="45" spans="1:18" hidden="1" x14ac:dyDescent="0.25">
      <c r="A45" s="73">
        <v>41</v>
      </c>
      <c r="B45" s="46">
        <f>Характеристики!B43</f>
        <v>0</v>
      </c>
      <c r="C45" s="72">
        <f>Характеристики!A43</f>
        <v>0</v>
      </c>
      <c r="D45" s="47">
        <f>Характеристики!F43</f>
        <v>0</v>
      </c>
      <c r="E45" s="69">
        <f>Характеристики!G43</f>
        <v>0</v>
      </c>
      <c r="F45" s="77">
        <f t="shared" si="6"/>
        <v>0</v>
      </c>
      <c r="G45" s="48">
        <f t="shared" si="9"/>
        <v>0</v>
      </c>
      <c r="H45" s="49">
        <f>Характеристики!H43</f>
        <v>0</v>
      </c>
      <c r="I45" s="50">
        <f t="shared" si="10"/>
        <v>0</v>
      </c>
      <c r="J45" s="51">
        <f t="shared" si="12"/>
        <v>0</v>
      </c>
      <c r="K45" s="28">
        <f t="shared" si="13"/>
        <v>0</v>
      </c>
      <c r="L45" s="35">
        <f t="shared" si="8"/>
        <v>0</v>
      </c>
      <c r="M45" s="28">
        <f t="shared" si="11"/>
        <v>0</v>
      </c>
      <c r="N45" s="2"/>
      <c r="O45" s="28"/>
      <c r="P45" s="78" t="s">
        <v>25</v>
      </c>
      <c r="Q45" s="35">
        <v>0</v>
      </c>
      <c r="R45" s="28">
        <f t="shared" si="3"/>
        <v>0</v>
      </c>
    </row>
    <row r="46" spans="1:18" hidden="1" x14ac:dyDescent="0.25">
      <c r="A46" s="74">
        <v>42</v>
      </c>
      <c r="B46" s="46">
        <f>Характеристики!B44</f>
        <v>0</v>
      </c>
      <c r="C46" s="72">
        <f>Характеристики!A44</f>
        <v>0</v>
      </c>
      <c r="D46" s="47">
        <f>Характеристики!F44</f>
        <v>0</v>
      </c>
      <c r="E46" s="69">
        <f>Характеристики!G44</f>
        <v>0</v>
      </c>
      <c r="F46" s="77">
        <f t="shared" si="6"/>
        <v>0</v>
      </c>
      <c r="G46" s="48">
        <f t="shared" si="9"/>
        <v>0</v>
      </c>
      <c r="H46" s="49">
        <f>Характеристики!H44</f>
        <v>0</v>
      </c>
      <c r="I46" s="50">
        <f t="shared" si="10"/>
        <v>0</v>
      </c>
      <c r="J46" s="51">
        <f t="shared" si="12"/>
        <v>0</v>
      </c>
      <c r="K46" s="28">
        <f t="shared" si="13"/>
        <v>0</v>
      </c>
      <c r="L46" s="35">
        <f t="shared" si="8"/>
        <v>0</v>
      </c>
      <c r="M46" s="28">
        <f t="shared" si="11"/>
        <v>0</v>
      </c>
      <c r="N46" s="2"/>
      <c r="O46" s="28"/>
      <c r="P46" s="78" t="s">
        <v>25</v>
      </c>
      <c r="Q46" s="35">
        <v>0</v>
      </c>
      <c r="R46" s="28">
        <f t="shared" si="3"/>
        <v>0</v>
      </c>
    </row>
    <row r="47" spans="1:18" hidden="1" x14ac:dyDescent="0.25">
      <c r="A47" s="73">
        <v>43</v>
      </c>
      <c r="B47" s="46">
        <f>Характеристики!B45</f>
        <v>0</v>
      </c>
      <c r="C47" s="72">
        <f>Характеристики!A45</f>
        <v>0</v>
      </c>
      <c r="D47" s="47">
        <f>Характеристики!F45</f>
        <v>0</v>
      </c>
      <c r="E47" s="69">
        <f>Характеристики!G45</f>
        <v>0</v>
      </c>
      <c r="F47" s="77">
        <f t="shared" si="6"/>
        <v>0</v>
      </c>
      <c r="G47" s="48">
        <f t="shared" si="9"/>
        <v>0</v>
      </c>
      <c r="H47" s="49">
        <f>Характеристики!H45</f>
        <v>0</v>
      </c>
      <c r="I47" s="50">
        <f t="shared" si="10"/>
        <v>0</v>
      </c>
      <c r="J47" s="51">
        <f t="shared" si="12"/>
        <v>0</v>
      </c>
      <c r="K47" s="28">
        <f t="shared" si="13"/>
        <v>0</v>
      </c>
      <c r="L47" s="35">
        <f t="shared" si="8"/>
        <v>0</v>
      </c>
      <c r="M47" s="28">
        <f t="shared" si="11"/>
        <v>0</v>
      </c>
      <c r="N47" s="2"/>
      <c r="O47" s="28"/>
      <c r="P47" s="78" t="s">
        <v>25</v>
      </c>
      <c r="Q47" s="35">
        <v>0</v>
      </c>
      <c r="R47" s="28">
        <f t="shared" si="3"/>
        <v>0</v>
      </c>
    </row>
    <row r="48" spans="1:18" hidden="1" x14ac:dyDescent="0.25">
      <c r="A48" s="74">
        <v>44</v>
      </c>
      <c r="B48" s="46">
        <f>Характеристики!B46</f>
        <v>0</v>
      </c>
      <c r="C48" s="72">
        <f>Характеристики!A46</f>
        <v>0</v>
      </c>
      <c r="D48" s="47">
        <f>Характеристики!F46</f>
        <v>0</v>
      </c>
      <c r="E48" s="69">
        <f>Характеристики!G46</f>
        <v>0</v>
      </c>
      <c r="F48" s="77">
        <f t="shared" si="6"/>
        <v>0</v>
      </c>
      <c r="G48" s="48">
        <f t="shared" si="9"/>
        <v>0</v>
      </c>
      <c r="H48" s="49">
        <f>Характеристики!H46</f>
        <v>0</v>
      </c>
      <c r="I48" s="50">
        <f t="shared" si="10"/>
        <v>0</v>
      </c>
      <c r="J48" s="51">
        <f t="shared" si="12"/>
        <v>0</v>
      </c>
      <c r="K48" s="28">
        <f t="shared" si="13"/>
        <v>0</v>
      </c>
      <c r="L48" s="35">
        <f t="shared" si="8"/>
        <v>0</v>
      </c>
      <c r="M48" s="28">
        <f t="shared" si="11"/>
        <v>0</v>
      </c>
      <c r="N48" s="2"/>
      <c r="O48" s="28"/>
      <c r="P48" s="78" t="s">
        <v>25</v>
      </c>
      <c r="Q48" s="35">
        <v>0</v>
      </c>
      <c r="R48" s="28">
        <f t="shared" si="3"/>
        <v>0</v>
      </c>
    </row>
    <row r="49" spans="1:18" hidden="1" x14ac:dyDescent="0.25">
      <c r="A49" s="73">
        <v>45</v>
      </c>
      <c r="B49" s="46">
        <f>Характеристики!B47</f>
        <v>0</v>
      </c>
      <c r="C49" s="72">
        <f>Характеристики!A47</f>
        <v>0</v>
      </c>
      <c r="D49" s="47">
        <f>Характеристики!F47</f>
        <v>0</v>
      </c>
      <c r="E49" s="69">
        <f>Характеристики!G47</f>
        <v>0</v>
      </c>
      <c r="F49" s="77">
        <f t="shared" si="6"/>
        <v>0</v>
      </c>
      <c r="G49" s="48">
        <f t="shared" si="9"/>
        <v>0</v>
      </c>
      <c r="H49" s="49">
        <f>Характеристики!H47</f>
        <v>0</v>
      </c>
      <c r="I49" s="50">
        <f t="shared" si="10"/>
        <v>0</v>
      </c>
      <c r="J49" s="51">
        <f t="shared" si="12"/>
        <v>0</v>
      </c>
      <c r="K49" s="28">
        <f t="shared" si="13"/>
        <v>0</v>
      </c>
      <c r="L49" s="35">
        <f t="shared" si="8"/>
        <v>0</v>
      </c>
      <c r="M49" s="28">
        <f t="shared" si="11"/>
        <v>0</v>
      </c>
      <c r="N49" s="2"/>
      <c r="O49" s="28">
        <f>$E$9*N49</f>
        <v>0</v>
      </c>
      <c r="P49" s="78" t="s">
        <v>25</v>
      </c>
      <c r="Q49" s="35">
        <v>0</v>
      </c>
      <c r="R49" s="28">
        <f t="shared" si="3"/>
        <v>0</v>
      </c>
    </row>
    <row r="50" spans="1:18" hidden="1" x14ac:dyDescent="0.25">
      <c r="A50" s="74">
        <v>46</v>
      </c>
      <c r="B50" s="46">
        <f>Характеристики!B48</f>
        <v>0</v>
      </c>
      <c r="C50" s="72">
        <f>Характеристики!A48</f>
        <v>0</v>
      </c>
      <c r="D50" s="47">
        <f>Характеристики!F48</f>
        <v>0</v>
      </c>
      <c r="E50" s="69">
        <f>Характеристики!G48</f>
        <v>0</v>
      </c>
      <c r="F50" s="77">
        <f t="shared" si="6"/>
        <v>0</v>
      </c>
      <c r="G50" s="48">
        <f t="shared" si="9"/>
        <v>0</v>
      </c>
      <c r="H50" s="49">
        <f>Характеристики!H48</f>
        <v>0</v>
      </c>
      <c r="I50" s="50">
        <f t="shared" si="10"/>
        <v>0</v>
      </c>
      <c r="J50" s="51">
        <f t="shared" si="12"/>
        <v>0</v>
      </c>
      <c r="K50" s="28">
        <f t="shared" si="13"/>
        <v>0</v>
      </c>
      <c r="L50" s="35">
        <f t="shared" si="8"/>
        <v>0</v>
      </c>
      <c r="M50" s="28">
        <f t="shared" si="11"/>
        <v>0</v>
      </c>
      <c r="N50" s="2"/>
      <c r="O50" s="28"/>
      <c r="P50" s="78" t="s">
        <v>25</v>
      </c>
      <c r="Q50" s="35">
        <v>0</v>
      </c>
      <c r="R50" s="28">
        <f t="shared" si="3"/>
        <v>0</v>
      </c>
    </row>
    <row r="51" spans="1:18" hidden="1" x14ac:dyDescent="0.25">
      <c r="A51" s="73">
        <v>47</v>
      </c>
      <c r="B51" s="46">
        <f>Характеристики!B49</f>
        <v>0</v>
      </c>
      <c r="C51" s="72">
        <f>Характеристики!A49</f>
        <v>0</v>
      </c>
      <c r="D51" s="47">
        <f>Характеристики!F49</f>
        <v>0</v>
      </c>
      <c r="E51" s="69">
        <f>Характеристики!G49</f>
        <v>0</v>
      </c>
      <c r="F51" s="77">
        <f t="shared" si="6"/>
        <v>0</v>
      </c>
      <c r="G51" s="48">
        <f t="shared" si="9"/>
        <v>0</v>
      </c>
      <c r="H51" s="49">
        <f>Характеристики!H49</f>
        <v>0</v>
      </c>
      <c r="I51" s="50">
        <f t="shared" si="10"/>
        <v>0</v>
      </c>
      <c r="J51" s="51">
        <f t="shared" si="12"/>
        <v>0</v>
      </c>
      <c r="K51" s="28">
        <f t="shared" si="13"/>
        <v>0</v>
      </c>
      <c r="L51" s="35">
        <f t="shared" si="8"/>
        <v>0</v>
      </c>
      <c r="M51" s="28">
        <f t="shared" si="11"/>
        <v>0</v>
      </c>
      <c r="N51" s="2"/>
      <c r="O51" s="28"/>
      <c r="P51" s="78" t="s">
        <v>25</v>
      </c>
      <c r="Q51" s="35">
        <v>0</v>
      </c>
      <c r="R51" s="28">
        <f t="shared" si="3"/>
        <v>0</v>
      </c>
    </row>
    <row r="52" spans="1:18" hidden="1" x14ac:dyDescent="0.25">
      <c r="A52" s="74">
        <v>48</v>
      </c>
      <c r="B52" s="46">
        <f>Характеристики!B50</f>
        <v>0</v>
      </c>
      <c r="C52" s="72">
        <f>Характеристики!A50</f>
        <v>0</v>
      </c>
      <c r="D52" s="47">
        <f>Характеристики!F50</f>
        <v>0</v>
      </c>
      <c r="E52" s="69">
        <f>Характеристики!G50</f>
        <v>0</v>
      </c>
      <c r="F52" s="77">
        <f t="shared" si="6"/>
        <v>0</v>
      </c>
      <c r="G52" s="48">
        <f t="shared" si="9"/>
        <v>0</v>
      </c>
      <c r="H52" s="49">
        <f>Характеристики!H50</f>
        <v>0</v>
      </c>
      <c r="I52" s="50">
        <f t="shared" si="10"/>
        <v>0</v>
      </c>
      <c r="J52" s="51">
        <f t="shared" si="12"/>
        <v>0</v>
      </c>
      <c r="K52" s="28">
        <f t="shared" si="13"/>
        <v>0</v>
      </c>
      <c r="L52" s="35">
        <f t="shared" si="8"/>
        <v>0</v>
      </c>
      <c r="M52" s="28">
        <f t="shared" si="11"/>
        <v>0</v>
      </c>
      <c r="N52" s="2"/>
      <c r="O52" s="28"/>
      <c r="P52" s="78" t="s">
        <v>25</v>
      </c>
      <c r="Q52" s="35">
        <v>0</v>
      </c>
      <c r="R52" s="28">
        <f t="shared" si="3"/>
        <v>0</v>
      </c>
    </row>
    <row r="53" spans="1:18" hidden="1" x14ac:dyDescent="0.25">
      <c r="A53" s="73">
        <v>49</v>
      </c>
      <c r="B53" s="46">
        <f>Характеристики!B51</f>
        <v>0</v>
      </c>
      <c r="C53" s="72">
        <f>Характеристики!A51</f>
        <v>0</v>
      </c>
      <c r="D53" s="47">
        <f>Характеристики!F51</f>
        <v>0</v>
      </c>
      <c r="E53" s="69">
        <f>Характеристики!G51</f>
        <v>0</v>
      </c>
      <c r="F53" s="77">
        <f t="shared" si="6"/>
        <v>0</v>
      </c>
      <c r="G53" s="48">
        <f t="shared" si="9"/>
        <v>0</v>
      </c>
      <c r="H53" s="49">
        <f>Характеристики!H51</f>
        <v>0</v>
      </c>
      <c r="I53" s="50">
        <f t="shared" si="10"/>
        <v>0</v>
      </c>
      <c r="J53" s="51">
        <f t="shared" si="12"/>
        <v>0</v>
      </c>
      <c r="K53" s="28">
        <f t="shared" si="13"/>
        <v>0</v>
      </c>
      <c r="L53" s="35">
        <f t="shared" si="8"/>
        <v>0</v>
      </c>
      <c r="M53" s="28">
        <f t="shared" si="11"/>
        <v>0</v>
      </c>
      <c r="N53" s="2"/>
      <c r="O53" s="28"/>
      <c r="P53" s="78" t="s">
        <v>25</v>
      </c>
      <c r="Q53" s="35">
        <v>0</v>
      </c>
      <c r="R53" s="28">
        <f t="shared" si="3"/>
        <v>0</v>
      </c>
    </row>
    <row r="54" spans="1:18" hidden="1" x14ac:dyDescent="0.25">
      <c r="A54" s="74">
        <v>50</v>
      </c>
      <c r="B54" s="46">
        <f>Характеристики!B52</f>
        <v>0</v>
      </c>
      <c r="C54" s="72">
        <f>Характеристики!A52</f>
        <v>0</v>
      </c>
      <c r="D54" s="47">
        <f>Характеристики!F52</f>
        <v>0</v>
      </c>
      <c r="E54" s="69">
        <f>Характеристики!G52</f>
        <v>0</v>
      </c>
      <c r="F54" s="77">
        <f t="shared" si="6"/>
        <v>0</v>
      </c>
      <c r="G54" s="48">
        <f t="shared" si="9"/>
        <v>0</v>
      </c>
      <c r="H54" s="49">
        <f>Характеристики!H52</f>
        <v>0</v>
      </c>
      <c r="I54" s="50">
        <f t="shared" si="10"/>
        <v>0</v>
      </c>
      <c r="J54" s="51">
        <f t="shared" si="12"/>
        <v>0</v>
      </c>
      <c r="K54" s="28">
        <f t="shared" si="13"/>
        <v>0</v>
      </c>
      <c r="L54" s="35">
        <f t="shared" si="8"/>
        <v>0</v>
      </c>
      <c r="M54" s="28">
        <f t="shared" si="11"/>
        <v>0</v>
      </c>
      <c r="N54" s="2"/>
      <c r="O54" s="28"/>
      <c r="P54" s="78" t="s">
        <v>25</v>
      </c>
      <c r="Q54" s="35">
        <v>0</v>
      </c>
      <c r="R54" s="28">
        <f t="shared" si="3"/>
        <v>0</v>
      </c>
    </row>
    <row r="55" spans="1:18" hidden="1" x14ac:dyDescent="0.25">
      <c r="A55" s="73">
        <v>51</v>
      </c>
      <c r="B55" s="46">
        <f>Характеристики!B53</f>
        <v>0</v>
      </c>
      <c r="C55" s="72">
        <f>Характеристики!A53</f>
        <v>0</v>
      </c>
      <c r="D55" s="47">
        <f>Характеристики!F53</f>
        <v>0</v>
      </c>
      <c r="E55" s="69">
        <f>Характеристики!G53</f>
        <v>0</v>
      </c>
      <c r="F55" s="77">
        <f t="shared" si="6"/>
        <v>0</v>
      </c>
      <c r="G55" s="48">
        <f t="shared" si="9"/>
        <v>0</v>
      </c>
      <c r="H55" s="49">
        <f>Характеристики!H53</f>
        <v>0</v>
      </c>
      <c r="I55" s="50">
        <f t="shared" si="10"/>
        <v>0</v>
      </c>
      <c r="J55" s="51">
        <f t="shared" si="12"/>
        <v>0</v>
      </c>
      <c r="K55" s="28">
        <f t="shared" si="13"/>
        <v>0</v>
      </c>
      <c r="L55" s="35">
        <f t="shared" si="8"/>
        <v>0</v>
      </c>
      <c r="M55" s="28">
        <f t="shared" si="11"/>
        <v>0</v>
      </c>
      <c r="N55" s="2"/>
      <c r="O55" s="28"/>
      <c r="P55" s="78" t="s">
        <v>25</v>
      </c>
      <c r="Q55" s="35">
        <v>0</v>
      </c>
      <c r="R55" s="28">
        <f t="shared" si="3"/>
        <v>0</v>
      </c>
    </row>
    <row r="56" spans="1:18" hidden="1" x14ac:dyDescent="0.25">
      <c r="A56" s="74">
        <v>52</v>
      </c>
      <c r="B56" s="46">
        <f>Характеристики!B54</f>
        <v>0</v>
      </c>
      <c r="C56" s="72">
        <f>Характеристики!A54</f>
        <v>0</v>
      </c>
      <c r="D56" s="47">
        <f>Характеристики!F54</f>
        <v>0</v>
      </c>
      <c r="E56" s="69">
        <f>Характеристики!G54</f>
        <v>0</v>
      </c>
      <c r="F56" s="77">
        <f t="shared" si="6"/>
        <v>0</v>
      </c>
      <c r="G56" s="48">
        <f t="shared" si="9"/>
        <v>0</v>
      </c>
      <c r="H56" s="49">
        <f>Характеристики!H54</f>
        <v>0</v>
      </c>
      <c r="I56" s="50">
        <f t="shared" si="10"/>
        <v>0</v>
      </c>
      <c r="J56" s="51">
        <f t="shared" si="12"/>
        <v>0</v>
      </c>
      <c r="K56" s="28">
        <f t="shared" si="13"/>
        <v>0</v>
      </c>
      <c r="L56" s="35">
        <f t="shared" si="8"/>
        <v>0</v>
      </c>
      <c r="M56" s="28">
        <f t="shared" si="11"/>
        <v>0</v>
      </c>
      <c r="N56" s="2"/>
      <c r="O56" s="28"/>
      <c r="P56" s="78" t="s">
        <v>25</v>
      </c>
      <c r="Q56" s="35">
        <v>0</v>
      </c>
      <c r="R56" s="28">
        <f t="shared" si="3"/>
        <v>0</v>
      </c>
    </row>
    <row r="57" spans="1:18" hidden="1" x14ac:dyDescent="0.25">
      <c r="A57" s="73">
        <v>53</v>
      </c>
      <c r="B57" s="46">
        <f>Характеристики!B55</f>
        <v>0</v>
      </c>
      <c r="C57" s="72">
        <f>Характеристики!A55</f>
        <v>0</v>
      </c>
      <c r="D57" s="47">
        <f>Характеристики!F55</f>
        <v>0</v>
      </c>
      <c r="E57" s="69">
        <f>Характеристики!G55</f>
        <v>0</v>
      </c>
      <c r="F57" s="77">
        <f t="shared" si="6"/>
        <v>0</v>
      </c>
      <c r="G57" s="48">
        <f t="shared" si="9"/>
        <v>0</v>
      </c>
      <c r="H57" s="49">
        <f>Характеристики!H55</f>
        <v>0</v>
      </c>
      <c r="I57" s="50">
        <f t="shared" si="10"/>
        <v>0</v>
      </c>
      <c r="J57" s="51">
        <f t="shared" si="12"/>
        <v>0</v>
      </c>
      <c r="K57" s="28">
        <f t="shared" si="13"/>
        <v>0</v>
      </c>
      <c r="L57" s="35">
        <f t="shared" si="8"/>
        <v>0</v>
      </c>
      <c r="M57" s="28">
        <f t="shared" si="11"/>
        <v>0</v>
      </c>
      <c r="N57" s="2"/>
      <c r="O57" s="28">
        <f>$E$9*N57</f>
        <v>0</v>
      </c>
      <c r="P57" s="78" t="s">
        <v>25</v>
      </c>
      <c r="Q57" s="35">
        <v>0</v>
      </c>
      <c r="R57" s="28">
        <f t="shared" si="3"/>
        <v>0</v>
      </c>
    </row>
    <row r="58" spans="1:18" hidden="1" x14ac:dyDescent="0.25">
      <c r="A58" s="74">
        <v>54</v>
      </c>
      <c r="B58" s="46">
        <f>Характеристики!B56</f>
        <v>0</v>
      </c>
      <c r="C58" s="72">
        <f>Характеристики!A56</f>
        <v>0</v>
      </c>
      <c r="D58" s="47">
        <f>Характеристики!F56</f>
        <v>0</v>
      </c>
      <c r="E58" s="69">
        <f>Характеристики!G56</f>
        <v>0</v>
      </c>
      <c r="F58" s="77">
        <f t="shared" si="6"/>
        <v>0</v>
      </c>
      <c r="G58" s="48">
        <f t="shared" si="9"/>
        <v>0</v>
      </c>
      <c r="H58" s="49">
        <f>Характеристики!H56</f>
        <v>0</v>
      </c>
      <c r="I58" s="50">
        <f t="shared" si="10"/>
        <v>0</v>
      </c>
      <c r="J58" s="51">
        <f t="shared" si="12"/>
        <v>0</v>
      </c>
      <c r="K58" s="28">
        <f t="shared" si="13"/>
        <v>0</v>
      </c>
      <c r="L58" s="35">
        <f t="shared" si="8"/>
        <v>0</v>
      </c>
      <c r="M58" s="28">
        <f t="shared" si="11"/>
        <v>0</v>
      </c>
      <c r="N58" s="2"/>
      <c r="O58" s="28"/>
      <c r="P58" s="78" t="s">
        <v>25</v>
      </c>
      <c r="Q58" s="35">
        <v>0</v>
      </c>
      <c r="R58" s="28">
        <f t="shared" si="3"/>
        <v>0</v>
      </c>
    </row>
    <row r="59" spans="1:18" hidden="1" x14ac:dyDescent="0.25">
      <c r="A59" s="73">
        <v>55</v>
      </c>
      <c r="B59" s="46">
        <f>Характеристики!B57</f>
        <v>0</v>
      </c>
      <c r="C59" s="72">
        <f>Характеристики!A57</f>
        <v>0</v>
      </c>
      <c r="D59" s="47">
        <f>Характеристики!F57</f>
        <v>0</v>
      </c>
      <c r="E59" s="69">
        <f>Характеристики!G57</f>
        <v>0</v>
      </c>
      <c r="F59" s="77">
        <f t="shared" si="6"/>
        <v>0</v>
      </c>
      <c r="G59" s="48">
        <f t="shared" si="9"/>
        <v>0</v>
      </c>
      <c r="H59" s="49">
        <f>Характеристики!H57</f>
        <v>0</v>
      </c>
      <c r="I59" s="50">
        <f t="shared" si="10"/>
        <v>0</v>
      </c>
      <c r="J59" s="51">
        <f t="shared" si="12"/>
        <v>0</v>
      </c>
      <c r="K59" s="28">
        <f t="shared" si="13"/>
        <v>0</v>
      </c>
      <c r="L59" s="35">
        <f t="shared" si="8"/>
        <v>0</v>
      </c>
      <c r="M59" s="28">
        <f t="shared" si="11"/>
        <v>0</v>
      </c>
      <c r="N59" s="2"/>
      <c r="O59" s="28"/>
      <c r="P59" s="78" t="s">
        <v>25</v>
      </c>
      <c r="Q59" s="35">
        <v>0</v>
      </c>
      <c r="R59" s="28">
        <f t="shared" si="3"/>
        <v>0</v>
      </c>
    </row>
    <row r="60" spans="1:18" hidden="1" x14ac:dyDescent="0.25">
      <c r="A60" s="74">
        <v>56</v>
      </c>
      <c r="B60" s="46">
        <f>Характеристики!B58</f>
        <v>0</v>
      </c>
      <c r="C60" s="72">
        <f>Характеристики!A58</f>
        <v>0</v>
      </c>
      <c r="D60" s="47">
        <f>Характеристики!F58</f>
        <v>0</v>
      </c>
      <c r="E60" s="69">
        <f>Характеристики!G58</f>
        <v>0</v>
      </c>
      <c r="F60" s="77">
        <f t="shared" si="6"/>
        <v>0</v>
      </c>
      <c r="G60" s="48">
        <f t="shared" si="9"/>
        <v>0</v>
      </c>
      <c r="H60" s="49">
        <f>Характеристики!H58</f>
        <v>0</v>
      </c>
      <c r="I60" s="50">
        <f t="shared" si="10"/>
        <v>0</v>
      </c>
      <c r="J60" s="51">
        <f t="shared" si="12"/>
        <v>0</v>
      </c>
      <c r="K60" s="28">
        <f t="shared" si="13"/>
        <v>0</v>
      </c>
      <c r="L60" s="35">
        <f t="shared" si="8"/>
        <v>0</v>
      </c>
      <c r="M60" s="28">
        <f t="shared" si="11"/>
        <v>0</v>
      </c>
      <c r="N60" s="2"/>
      <c r="O60" s="28"/>
      <c r="P60" s="78" t="s">
        <v>25</v>
      </c>
      <c r="Q60" s="35">
        <v>0</v>
      </c>
      <c r="R60" s="28">
        <f t="shared" si="3"/>
        <v>0</v>
      </c>
    </row>
    <row r="61" spans="1:18" hidden="1" x14ac:dyDescent="0.25">
      <c r="A61" s="73">
        <v>57</v>
      </c>
      <c r="B61" s="46">
        <f>Характеристики!B59</f>
        <v>0</v>
      </c>
      <c r="C61" s="72">
        <f>Характеристики!A59</f>
        <v>0</v>
      </c>
      <c r="D61" s="47">
        <f>Характеристики!F59</f>
        <v>0</v>
      </c>
      <c r="E61" s="69">
        <f>Характеристики!G59</f>
        <v>0</v>
      </c>
      <c r="F61" s="77">
        <f t="shared" si="6"/>
        <v>0</v>
      </c>
      <c r="G61" s="48">
        <f t="shared" si="9"/>
        <v>0</v>
      </c>
      <c r="H61" s="49">
        <f>Характеристики!H59</f>
        <v>0</v>
      </c>
      <c r="I61" s="50">
        <f t="shared" si="10"/>
        <v>0</v>
      </c>
      <c r="J61" s="51">
        <f t="shared" si="12"/>
        <v>0</v>
      </c>
      <c r="K61" s="28">
        <f t="shared" si="13"/>
        <v>0</v>
      </c>
      <c r="L61" s="35">
        <f t="shared" si="8"/>
        <v>0</v>
      </c>
      <c r="M61" s="28">
        <f t="shared" si="11"/>
        <v>0</v>
      </c>
      <c r="N61" s="2"/>
      <c r="O61" s="28"/>
      <c r="P61" s="78" t="s">
        <v>25</v>
      </c>
      <c r="Q61" s="35">
        <v>0</v>
      </c>
      <c r="R61" s="28">
        <f t="shared" si="3"/>
        <v>0</v>
      </c>
    </row>
    <row r="62" spans="1:18" hidden="1" x14ac:dyDescent="0.25">
      <c r="A62" s="74">
        <v>58</v>
      </c>
      <c r="B62" s="46">
        <f>Характеристики!B60</f>
        <v>0</v>
      </c>
      <c r="C62" s="72">
        <f>Характеристики!A60</f>
        <v>0</v>
      </c>
      <c r="D62" s="47">
        <f>Характеристики!F60</f>
        <v>0</v>
      </c>
      <c r="E62" s="69">
        <f>Характеристики!G60</f>
        <v>0</v>
      </c>
      <c r="F62" s="77">
        <f t="shared" si="6"/>
        <v>0</v>
      </c>
      <c r="G62" s="48">
        <f t="shared" si="9"/>
        <v>0</v>
      </c>
      <c r="H62" s="49">
        <f>Характеристики!H60</f>
        <v>0</v>
      </c>
      <c r="I62" s="50">
        <f t="shared" si="10"/>
        <v>0</v>
      </c>
      <c r="J62" s="51">
        <f t="shared" si="12"/>
        <v>0</v>
      </c>
      <c r="K62" s="28">
        <f t="shared" si="13"/>
        <v>0</v>
      </c>
      <c r="L62" s="35">
        <f t="shared" si="8"/>
        <v>0</v>
      </c>
      <c r="M62" s="28">
        <f t="shared" si="11"/>
        <v>0</v>
      </c>
      <c r="N62" s="2"/>
      <c r="O62" s="28"/>
      <c r="P62" s="78" t="s">
        <v>25</v>
      </c>
      <c r="Q62" s="35">
        <v>0</v>
      </c>
      <c r="R62" s="28">
        <f t="shared" si="3"/>
        <v>0</v>
      </c>
    </row>
    <row r="63" spans="1:18" hidden="1" x14ac:dyDescent="0.25">
      <c r="A63" s="73">
        <v>59</v>
      </c>
      <c r="B63" s="46">
        <f>Характеристики!B61</f>
        <v>0</v>
      </c>
      <c r="C63" s="72">
        <f>Характеристики!A61</f>
        <v>0</v>
      </c>
      <c r="D63" s="47">
        <f>Характеристики!F61</f>
        <v>0</v>
      </c>
      <c r="E63" s="69">
        <f>Характеристики!G61</f>
        <v>0</v>
      </c>
      <c r="F63" s="77">
        <f t="shared" si="6"/>
        <v>0</v>
      </c>
      <c r="G63" s="48">
        <f t="shared" si="9"/>
        <v>0</v>
      </c>
      <c r="H63" s="49">
        <f>Характеристики!H61</f>
        <v>0</v>
      </c>
      <c r="I63" s="50">
        <f t="shared" si="10"/>
        <v>0</v>
      </c>
      <c r="J63" s="51">
        <f t="shared" si="12"/>
        <v>0</v>
      </c>
      <c r="K63" s="28">
        <f t="shared" si="13"/>
        <v>0</v>
      </c>
      <c r="L63" s="35">
        <f t="shared" si="8"/>
        <v>0</v>
      </c>
      <c r="M63" s="28">
        <f t="shared" si="11"/>
        <v>0</v>
      </c>
      <c r="N63" s="2"/>
      <c r="O63" s="28">
        <f>$E$9*N63</f>
        <v>0</v>
      </c>
      <c r="P63" s="78" t="s">
        <v>25</v>
      </c>
      <c r="Q63" s="35">
        <v>0</v>
      </c>
      <c r="R63" s="28">
        <f t="shared" si="3"/>
        <v>0</v>
      </c>
    </row>
    <row r="64" spans="1:18" hidden="1" x14ac:dyDescent="0.25">
      <c r="A64" s="74">
        <v>60</v>
      </c>
      <c r="B64" s="46">
        <f>Характеристики!B62</f>
        <v>0</v>
      </c>
      <c r="C64" s="72">
        <f>Характеристики!A62</f>
        <v>0</v>
      </c>
      <c r="D64" s="47">
        <f>Характеристики!F62</f>
        <v>0</v>
      </c>
      <c r="E64" s="69">
        <f>Характеристики!G62</f>
        <v>0</v>
      </c>
      <c r="F64" s="77">
        <f t="shared" si="6"/>
        <v>0</v>
      </c>
      <c r="G64" s="48">
        <f t="shared" si="9"/>
        <v>0</v>
      </c>
      <c r="H64" s="49">
        <f>Характеристики!H62</f>
        <v>0</v>
      </c>
      <c r="I64" s="50">
        <f t="shared" si="10"/>
        <v>0</v>
      </c>
      <c r="J64" s="51">
        <f t="shared" si="12"/>
        <v>0</v>
      </c>
      <c r="K64" s="28">
        <f t="shared" si="13"/>
        <v>0</v>
      </c>
      <c r="L64" s="35">
        <f t="shared" si="8"/>
        <v>0</v>
      </c>
      <c r="M64" s="28">
        <f t="shared" si="11"/>
        <v>0</v>
      </c>
      <c r="N64" s="2"/>
      <c r="O64" s="28"/>
      <c r="P64" s="78" t="s">
        <v>25</v>
      </c>
      <c r="Q64" s="35">
        <v>0</v>
      </c>
      <c r="R64" s="28">
        <f t="shared" si="3"/>
        <v>0</v>
      </c>
    </row>
    <row r="65" spans="1:18" hidden="1" x14ac:dyDescent="0.25">
      <c r="A65" s="73">
        <v>61</v>
      </c>
      <c r="B65" s="46">
        <f>Характеристики!B63</f>
        <v>0</v>
      </c>
      <c r="C65" s="72">
        <f>Характеристики!A63</f>
        <v>0</v>
      </c>
      <c r="D65" s="47">
        <f>Характеристики!F63</f>
        <v>0</v>
      </c>
      <c r="E65" s="69">
        <f>Характеристики!G63</f>
        <v>0</v>
      </c>
      <c r="F65" s="77">
        <f t="shared" si="6"/>
        <v>0</v>
      </c>
      <c r="G65" s="48">
        <f t="shared" si="9"/>
        <v>0</v>
      </c>
      <c r="H65" s="49">
        <f>Характеристики!H63</f>
        <v>0</v>
      </c>
      <c r="I65" s="50">
        <f t="shared" si="10"/>
        <v>0</v>
      </c>
      <c r="J65" s="51">
        <f t="shared" si="12"/>
        <v>0</v>
      </c>
      <c r="K65" s="28">
        <f t="shared" si="13"/>
        <v>0</v>
      </c>
      <c r="L65" s="35">
        <f t="shared" si="8"/>
        <v>0</v>
      </c>
      <c r="M65" s="28">
        <f t="shared" si="11"/>
        <v>0</v>
      </c>
      <c r="N65" s="2"/>
      <c r="O65" s="28"/>
      <c r="P65" s="78" t="s">
        <v>25</v>
      </c>
      <c r="Q65" s="35">
        <v>0</v>
      </c>
      <c r="R65" s="28">
        <f t="shared" si="3"/>
        <v>0</v>
      </c>
    </row>
    <row r="66" spans="1:18" hidden="1" x14ac:dyDescent="0.25">
      <c r="A66" s="74">
        <v>62</v>
      </c>
      <c r="B66" s="46">
        <f>Характеристики!B64</f>
        <v>0</v>
      </c>
      <c r="C66" s="72">
        <f>Характеристики!A64</f>
        <v>0</v>
      </c>
      <c r="D66" s="47">
        <f>Характеристики!F64</f>
        <v>0</v>
      </c>
      <c r="E66" s="69">
        <f>Характеристики!G64</f>
        <v>0</v>
      </c>
      <c r="F66" s="77">
        <f t="shared" si="6"/>
        <v>0</v>
      </c>
      <c r="G66" s="48">
        <f t="shared" si="9"/>
        <v>0</v>
      </c>
      <c r="H66" s="49">
        <f>Характеристики!H64</f>
        <v>0</v>
      </c>
      <c r="I66" s="50">
        <f t="shared" si="10"/>
        <v>0</v>
      </c>
      <c r="J66" s="51">
        <f t="shared" si="12"/>
        <v>0</v>
      </c>
      <c r="K66" s="28">
        <f t="shared" si="13"/>
        <v>0</v>
      </c>
      <c r="L66" s="35">
        <f t="shared" si="8"/>
        <v>0</v>
      </c>
      <c r="M66" s="28">
        <f t="shared" si="11"/>
        <v>0</v>
      </c>
      <c r="N66" s="2"/>
      <c r="O66" s="28"/>
      <c r="P66" s="78" t="s">
        <v>25</v>
      </c>
      <c r="Q66" s="35">
        <v>0</v>
      </c>
      <c r="R66" s="28">
        <f t="shared" si="3"/>
        <v>0</v>
      </c>
    </row>
    <row r="67" spans="1:18" hidden="1" x14ac:dyDescent="0.25">
      <c r="A67" s="73">
        <v>63</v>
      </c>
      <c r="B67" s="46">
        <f>Характеристики!B34</f>
        <v>0</v>
      </c>
      <c r="C67" s="72">
        <f>Характеристики!A65</f>
        <v>0</v>
      </c>
      <c r="D67" s="47">
        <f>Характеристики!F65</f>
        <v>0</v>
      </c>
      <c r="E67" s="69">
        <f>Характеристики!G65</f>
        <v>0</v>
      </c>
      <c r="F67" s="77">
        <f t="shared" si="6"/>
        <v>0</v>
      </c>
      <c r="G67" s="48">
        <f t="shared" si="9"/>
        <v>0</v>
      </c>
      <c r="H67" s="49">
        <f>Характеристики!H65</f>
        <v>0</v>
      </c>
      <c r="I67" s="50">
        <f t="shared" si="10"/>
        <v>0</v>
      </c>
      <c r="J67" s="51">
        <f t="shared" si="12"/>
        <v>0</v>
      </c>
      <c r="K67" s="28">
        <f t="shared" si="13"/>
        <v>0</v>
      </c>
      <c r="L67" s="35">
        <f t="shared" si="8"/>
        <v>0</v>
      </c>
      <c r="M67" s="28">
        <f t="shared" si="11"/>
        <v>0</v>
      </c>
      <c r="N67" s="2"/>
      <c r="O67" s="28"/>
      <c r="P67" s="78" t="s">
        <v>25</v>
      </c>
      <c r="Q67" s="35">
        <v>0</v>
      </c>
      <c r="R67" s="28">
        <f t="shared" si="3"/>
        <v>0</v>
      </c>
    </row>
    <row r="68" spans="1:18" hidden="1" x14ac:dyDescent="0.25">
      <c r="A68" s="74">
        <v>64</v>
      </c>
      <c r="B68" s="46">
        <f>Характеристики!B35</f>
        <v>0</v>
      </c>
      <c r="C68" s="72">
        <f>Характеристики!A66</f>
        <v>0</v>
      </c>
      <c r="D68" s="47">
        <f>Характеристики!F66</f>
        <v>0</v>
      </c>
      <c r="E68" s="69">
        <f>Характеристики!G66</f>
        <v>0</v>
      </c>
      <c r="F68" s="77">
        <f t="shared" si="6"/>
        <v>0</v>
      </c>
      <c r="G68" s="48">
        <f t="shared" si="9"/>
        <v>0</v>
      </c>
      <c r="H68" s="49">
        <f>Характеристики!H66</f>
        <v>0</v>
      </c>
      <c r="I68" s="50">
        <f t="shared" si="10"/>
        <v>0</v>
      </c>
      <c r="J68" s="51">
        <f t="shared" si="12"/>
        <v>0</v>
      </c>
      <c r="K68" s="28">
        <f t="shared" si="13"/>
        <v>0</v>
      </c>
      <c r="L68" s="35">
        <f t="shared" si="8"/>
        <v>0</v>
      </c>
      <c r="M68" s="28">
        <f t="shared" si="11"/>
        <v>0</v>
      </c>
      <c r="N68" s="2"/>
      <c r="O68" s="28"/>
      <c r="P68" s="78" t="s">
        <v>25</v>
      </c>
      <c r="Q68" s="35">
        <v>0</v>
      </c>
      <c r="R68" s="28">
        <f t="shared" si="3"/>
        <v>0</v>
      </c>
    </row>
    <row r="69" spans="1:18" hidden="1" x14ac:dyDescent="0.25">
      <c r="A69" s="73">
        <v>65</v>
      </c>
      <c r="B69" s="46">
        <f>Характеристики!B36</f>
        <v>0</v>
      </c>
      <c r="C69" s="72">
        <f>Характеристики!A67</f>
        <v>0</v>
      </c>
      <c r="D69" s="47">
        <f>Характеристики!F67</f>
        <v>0</v>
      </c>
      <c r="E69" s="69">
        <f>Характеристики!G67</f>
        <v>0</v>
      </c>
      <c r="F69" s="77">
        <f t="shared" si="6"/>
        <v>0</v>
      </c>
      <c r="G69" s="48">
        <f t="shared" si="9"/>
        <v>0</v>
      </c>
      <c r="H69" s="49">
        <f>Характеристики!H67</f>
        <v>0</v>
      </c>
      <c r="I69" s="50">
        <f t="shared" si="10"/>
        <v>0</v>
      </c>
      <c r="J69" s="51">
        <f t="shared" si="12"/>
        <v>0</v>
      </c>
      <c r="K69" s="28">
        <f t="shared" si="13"/>
        <v>0</v>
      </c>
      <c r="L69" s="35">
        <f t="shared" si="8"/>
        <v>0</v>
      </c>
      <c r="M69" s="28">
        <f t="shared" si="11"/>
        <v>0</v>
      </c>
      <c r="N69" s="2"/>
      <c r="O69" s="28">
        <f>$E$69*N69</f>
        <v>0</v>
      </c>
      <c r="P69" s="78" t="s">
        <v>25</v>
      </c>
      <c r="Q69" s="35">
        <v>0</v>
      </c>
      <c r="R69" s="28">
        <f>Q69*$E69</f>
        <v>0</v>
      </c>
    </row>
    <row r="70" spans="1:18" s="20" customFormat="1" ht="15.75" thickBot="1" x14ac:dyDescent="0.3">
      <c r="A70" s="21" t="s">
        <v>15</v>
      </c>
      <c r="B70" s="119" t="s">
        <v>37</v>
      </c>
      <c r="C70" s="120"/>
      <c r="D70" s="120"/>
      <c r="E70" s="120"/>
      <c r="F70" s="120"/>
      <c r="G70" s="120"/>
      <c r="H70" s="120"/>
      <c r="I70" s="120"/>
      <c r="J70" s="121"/>
      <c r="K70" s="3"/>
      <c r="L70" s="22"/>
      <c r="M70" s="3"/>
      <c r="N70" s="22"/>
      <c r="O70" s="3"/>
      <c r="P70" s="22"/>
      <c r="Q70" s="22"/>
      <c r="R70" s="3"/>
    </row>
    <row r="71" spans="1:18" x14ac:dyDescent="0.25">
      <c r="A71" s="122" t="s">
        <v>5</v>
      </c>
      <c r="B71" s="123"/>
      <c r="C71" s="123"/>
      <c r="D71" s="123"/>
      <c r="E71" s="123"/>
      <c r="G71" s="26">
        <f>SUM(G5:G69)</f>
        <v>105000</v>
      </c>
      <c r="I71" s="33">
        <f>SUM(I5:I69)</f>
        <v>105000</v>
      </c>
      <c r="K71" s="32">
        <f>SUM(K5:K69)</f>
        <v>0</v>
      </c>
      <c r="M71" s="36">
        <f>SUM(M5:M69)</f>
        <v>0</v>
      </c>
      <c r="O71" s="3">
        <f>SUM(O5:O69)</f>
        <v>0</v>
      </c>
      <c r="P71" s="79" t="e">
        <f>SUMIF(P5:P16,"РФ",O5:O17)/O71</f>
        <v>#DIV/0!</v>
      </c>
      <c r="R71" s="85">
        <f>SUM(R5:R69)</f>
        <v>0</v>
      </c>
    </row>
    <row r="72" spans="1:18" x14ac:dyDescent="0.25">
      <c r="G72" s="27"/>
      <c r="P72" s="80"/>
      <c r="R72" s="86">
        <f>G81-R71</f>
        <v>0</v>
      </c>
    </row>
    <row r="73" spans="1:18" ht="15.75" thickBot="1" x14ac:dyDescent="0.3">
      <c r="B73" s="124" t="s">
        <v>6</v>
      </c>
      <c r="C73" s="124"/>
      <c r="D73" s="124"/>
      <c r="E73" s="124"/>
      <c r="F73" s="4"/>
      <c r="G73" s="27">
        <f>AVERAGE(I71:IF(M71=0,IF(K71=0,I71,K71),M71))</f>
        <v>105000</v>
      </c>
      <c r="P73" s="81" t="s">
        <v>23</v>
      </c>
    </row>
    <row r="74" spans="1:18" ht="6.75" customHeight="1" x14ac:dyDescent="0.25">
      <c r="G74" s="23"/>
    </row>
    <row r="75" spans="1:18" ht="7.5" customHeight="1" thickBot="1" x14ac:dyDescent="0.3">
      <c r="B75" s="6"/>
      <c r="C75" s="6"/>
      <c r="G75" s="37" t="e">
        <f>((-G73+I71)*(-G73+I71)+IF(K71=0,0,(-G73+K71)*(-G73+K71))+IF(M71=0,0,(-G73+M71)*(-G73+M71)))/(IF(M71=0,IF(K71=0,1,2),3)-1)</f>
        <v>#DIV/0!</v>
      </c>
    </row>
    <row r="76" spans="1:18" ht="16.5" thickBot="1" x14ac:dyDescent="0.3">
      <c r="B76" s="7" t="s">
        <v>7</v>
      </c>
      <c r="C76" s="7"/>
      <c r="D76" s="8"/>
      <c r="E76" s="8"/>
      <c r="F76" s="9"/>
      <c r="G76" s="24" t="e">
        <f>SQRT(G75)</f>
        <v>#DIV/0!</v>
      </c>
      <c r="P76" s="82" t="e">
        <f>IF(P71&gt;0.5,O71*(1-0.15),O71)</f>
        <v>#DIV/0!</v>
      </c>
    </row>
    <row r="78" spans="1:18" x14ac:dyDescent="0.25">
      <c r="B78" s="10" t="s">
        <v>8</v>
      </c>
      <c r="C78" s="11"/>
      <c r="D78" s="11"/>
      <c r="E78" s="12" t="e">
        <f>G76/G73</f>
        <v>#DIV/0!</v>
      </c>
      <c r="F78" s="13" t="s">
        <v>9</v>
      </c>
      <c r="G78" s="14" t="s">
        <v>10</v>
      </c>
    </row>
    <row r="79" spans="1:18" x14ac:dyDescent="0.25">
      <c r="G79" s="5"/>
      <c r="H79" s="5"/>
      <c r="J79" s="5"/>
      <c r="L79" s="5"/>
      <c r="M79" s="5"/>
      <c r="N79" s="5"/>
      <c r="O79" s="5"/>
    </row>
    <row r="80" spans="1:18" ht="15.75" x14ac:dyDescent="0.25">
      <c r="B80" s="15" t="s">
        <v>28</v>
      </c>
      <c r="C80" s="16"/>
      <c r="D80" s="11"/>
      <c r="E80" s="11"/>
      <c r="F80" s="11"/>
      <c r="G80" s="34">
        <f>(G71)</f>
        <v>105000</v>
      </c>
    </row>
    <row r="81" spans="2:18" ht="15.75" x14ac:dyDescent="0.25">
      <c r="B81" s="15" t="s">
        <v>31</v>
      </c>
      <c r="C81" s="16"/>
      <c r="D81" s="11"/>
      <c r="E81" s="11"/>
      <c r="F81" s="11"/>
      <c r="G81" s="90">
        <f>50500*0</f>
        <v>0</v>
      </c>
      <c r="H81" s="83" t="s">
        <v>32</v>
      </c>
      <c r="I81" s="117">
        <f>G81/G80</f>
        <v>0</v>
      </c>
      <c r="J81" s="118"/>
      <c r="M81" s="87" t="s">
        <v>34</v>
      </c>
      <c r="N81" s="88">
        <v>11</v>
      </c>
      <c r="O81" s="87" t="s">
        <v>34</v>
      </c>
      <c r="P81" s="88">
        <v>12</v>
      </c>
      <c r="Q81" s="89">
        <v>10</v>
      </c>
      <c r="R81" s="85">
        <f>ROUND(R71*(1-1/(100+Q81)*100),2)</f>
        <v>0</v>
      </c>
    </row>
    <row r="82" spans="2:18" x14ac:dyDescent="0.25">
      <c r="B82" s="17" t="s">
        <v>11</v>
      </c>
      <c r="C82" s="17"/>
    </row>
    <row r="83" spans="2:18" x14ac:dyDescent="0.25">
      <c r="B83" s="102" t="s">
        <v>29</v>
      </c>
      <c r="C83" s="102"/>
      <c r="D83" s="102"/>
      <c r="E83" s="102"/>
      <c r="F83" s="102"/>
      <c r="G83" s="25">
        <f>G80-G73</f>
        <v>0</v>
      </c>
    </row>
    <row r="84" spans="2:18" x14ac:dyDescent="0.25">
      <c r="B84" t="s">
        <v>12</v>
      </c>
    </row>
    <row r="85" spans="2:18" x14ac:dyDescent="0.25">
      <c r="B85" t="s">
        <v>13</v>
      </c>
    </row>
    <row r="87" spans="2:18" x14ac:dyDescent="0.25">
      <c r="B87" s="40" t="s">
        <v>18</v>
      </c>
      <c r="C87" s="41"/>
      <c r="D87" s="38">
        <v>2</v>
      </c>
      <c r="E87" s="42"/>
      <c r="F87" s="41"/>
      <c r="G87" s="39">
        <f>G71*D87/100</f>
        <v>2100</v>
      </c>
    </row>
    <row r="88" spans="2:18" x14ac:dyDescent="0.25">
      <c r="B88" s="40"/>
      <c r="C88" s="41"/>
      <c r="D88" s="38"/>
      <c r="E88" s="42"/>
      <c r="F88" s="41"/>
      <c r="G88" s="39"/>
    </row>
    <row r="89" spans="2:18" x14ac:dyDescent="0.25">
      <c r="B89" s="40" t="s">
        <v>30</v>
      </c>
      <c r="C89" s="41"/>
      <c r="D89" s="38">
        <v>5</v>
      </c>
      <c r="E89" s="42"/>
      <c r="F89" s="41"/>
      <c r="G89" s="39">
        <f>G71*D89/100</f>
        <v>5250</v>
      </c>
    </row>
  </sheetData>
  <sheetProtection selectLockedCells="1" selectUnlockedCells="1"/>
  <autoFilter ref="A4:O73" xr:uid="{00000000-0009-0000-0000-000000000000}"/>
  <mergeCells count="13">
    <mergeCell ref="Q3:R3"/>
    <mergeCell ref="I81:J81"/>
    <mergeCell ref="B70:J70"/>
    <mergeCell ref="A71:E71"/>
    <mergeCell ref="B73:E73"/>
    <mergeCell ref="B83:F83"/>
    <mergeCell ref="A1:O1"/>
    <mergeCell ref="A2:O2"/>
    <mergeCell ref="J3:K3"/>
    <mergeCell ref="F3:G3"/>
    <mergeCell ref="H3:I3"/>
    <mergeCell ref="L3:M3"/>
    <mergeCell ref="N3:O3"/>
  </mergeCells>
  <pageMargins left="0.22" right="0.3" top="0.26" bottom="0.36" header="0.19" footer="0.24"/>
  <pageSetup paperSize="9" scale="79" firstPageNumber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0"/>
  <sheetViews>
    <sheetView zoomScale="130" zoomScaleNormal="130" workbookViewId="0">
      <pane ySplit="2" topLeftCell="A3" activePane="bottomLeft" state="frozen"/>
      <selection pane="bottomLeft" activeCell="H4" sqref="H4"/>
    </sheetView>
  </sheetViews>
  <sheetFormatPr defaultRowHeight="12.75" x14ac:dyDescent="0.2"/>
  <cols>
    <col min="1" max="1" width="11.85546875" style="29" customWidth="1"/>
    <col min="2" max="2" width="26.140625" style="60" customWidth="1"/>
    <col min="3" max="3" width="35.140625" style="30" customWidth="1"/>
    <col min="4" max="4" width="29.140625" style="29" customWidth="1"/>
    <col min="5" max="5" width="3.140625" style="29" customWidth="1"/>
    <col min="6" max="6" width="7.7109375" style="29" customWidth="1"/>
    <col min="7" max="7" width="9.140625" style="29"/>
    <col min="8" max="8" width="9.28515625" style="29" bestFit="1" customWidth="1"/>
    <col min="9" max="9" width="11.28515625" style="29" customWidth="1"/>
    <col min="10" max="10" width="16.7109375" style="29" customWidth="1"/>
    <col min="11" max="11" width="9.140625" style="29"/>
    <col min="12" max="12" width="15.140625" style="29" customWidth="1"/>
    <col min="13" max="13" width="10.28515625" style="29" customWidth="1"/>
    <col min="14" max="16384" width="9.140625" style="29"/>
  </cols>
  <sheetData>
    <row r="1" spans="1:13" ht="16.5" customHeight="1" thickBot="1" x14ac:dyDescent="0.25">
      <c r="A1" s="125" t="s">
        <v>20</v>
      </c>
      <c r="B1" s="58"/>
      <c r="C1" s="54"/>
      <c r="D1" s="53"/>
      <c r="E1" s="53"/>
      <c r="F1" s="55">
        <f>SUBTOTAL(3,F3:F38)</f>
        <v>12</v>
      </c>
      <c r="G1" s="55">
        <f>SUBTOTAL(9,G3:G38)</f>
        <v>5</v>
      </c>
      <c r="H1" s="55"/>
      <c r="I1" s="56">
        <f>SUBTOTAL(9,I3:I38)</f>
        <v>105000</v>
      </c>
      <c r="J1" s="127" t="s">
        <v>39</v>
      </c>
      <c r="K1" s="128"/>
      <c r="L1" s="128"/>
      <c r="M1" s="128"/>
    </row>
    <row r="2" spans="1:13" ht="12.75" customHeight="1" thickBot="1" x14ac:dyDescent="0.25">
      <c r="A2" s="126"/>
      <c r="B2" s="59" t="s">
        <v>48</v>
      </c>
      <c r="C2" s="99" t="s">
        <v>45</v>
      </c>
      <c r="D2" s="100" t="s">
        <v>46</v>
      </c>
      <c r="E2" s="100" t="s">
        <v>47</v>
      </c>
      <c r="F2" s="62" t="s">
        <v>16</v>
      </c>
      <c r="G2" s="62" t="s">
        <v>14</v>
      </c>
      <c r="H2" s="53" t="s">
        <v>17</v>
      </c>
      <c r="I2" s="53"/>
      <c r="J2" s="61" t="s">
        <v>38</v>
      </c>
      <c r="K2" s="61" t="s">
        <v>40</v>
      </c>
      <c r="L2" s="61" t="s">
        <v>41</v>
      </c>
      <c r="M2" s="61" t="s">
        <v>42</v>
      </c>
    </row>
    <row r="3" spans="1:13" s="71" customFormat="1" ht="76.5" customHeight="1" thickBot="1" x14ac:dyDescent="0.25">
      <c r="A3" s="91" t="s">
        <v>52</v>
      </c>
      <c r="B3" s="94" t="s">
        <v>55</v>
      </c>
      <c r="C3" s="94"/>
      <c r="D3" s="101"/>
      <c r="E3" s="94"/>
      <c r="F3" s="67" t="s">
        <v>53</v>
      </c>
      <c r="G3" s="76">
        <v>5</v>
      </c>
      <c r="H3" s="75">
        <v>21000</v>
      </c>
      <c r="I3" s="68">
        <f>H3*G3</f>
        <v>105000</v>
      </c>
      <c r="J3" s="92"/>
      <c r="K3" s="93"/>
      <c r="L3" s="93"/>
      <c r="M3" s="95"/>
    </row>
    <row r="4" spans="1:13" s="71" customFormat="1" ht="76.5" customHeight="1" x14ac:dyDescent="0.2">
      <c r="A4" s="98"/>
      <c r="B4" s="94"/>
      <c r="C4" s="70"/>
      <c r="D4" s="70"/>
      <c r="E4" s="94"/>
      <c r="F4" s="67"/>
      <c r="G4" s="76"/>
      <c r="H4" s="75"/>
      <c r="I4" s="68">
        <f t="shared" ref="I4:I9" si="0">H4*G4</f>
        <v>0</v>
      </c>
      <c r="J4" s="92"/>
      <c r="K4" s="93"/>
      <c r="L4" s="93"/>
      <c r="M4" s="95"/>
    </row>
    <row r="5" spans="1:13" s="52" customFormat="1" ht="44.25" customHeight="1" x14ac:dyDescent="0.2">
      <c r="A5" s="98"/>
      <c r="B5" s="94"/>
      <c r="C5" s="70"/>
      <c r="D5" s="70"/>
      <c r="E5" s="65"/>
      <c r="F5" s="67"/>
      <c r="G5" s="76"/>
      <c r="H5" s="75"/>
      <c r="I5" s="68">
        <f t="shared" si="0"/>
        <v>0</v>
      </c>
      <c r="J5" s="92"/>
      <c r="K5" s="93"/>
      <c r="L5" s="93"/>
      <c r="M5" s="95"/>
    </row>
    <row r="6" spans="1:13" s="52" customFormat="1" ht="28.5" customHeight="1" x14ac:dyDescent="0.2">
      <c r="A6" s="91"/>
      <c r="B6" s="94"/>
      <c r="C6" s="64"/>
      <c r="D6" s="65"/>
      <c r="E6" s="66"/>
      <c r="F6" s="97"/>
      <c r="G6" s="76"/>
      <c r="H6" s="75"/>
      <c r="I6" s="68">
        <f t="shared" si="0"/>
        <v>0</v>
      </c>
      <c r="J6" s="92"/>
      <c r="K6" s="93"/>
      <c r="L6" s="93"/>
      <c r="M6" s="95"/>
    </row>
    <row r="7" spans="1:13" s="52" customFormat="1" ht="15.75" customHeight="1" x14ac:dyDescent="0.2">
      <c r="A7" s="91"/>
      <c r="B7" s="94"/>
      <c r="C7" s="64"/>
      <c r="D7" s="65"/>
      <c r="E7" s="66"/>
      <c r="F7" s="97"/>
      <c r="G7" s="76"/>
      <c r="H7" s="75"/>
      <c r="I7" s="68">
        <f t="shared" si="0"/>
        <v>0</v>
      </c>
      <c r="J7" s="92"/>
      <c r="K7" s="93"/>
      <c r="L7" s="93"/>
      <c r="M7" s="95"/>
    </row>
    <row r="8" spans="1:13" s="52" customFormat="1" ht="15" customHeight="1" x14ac:dyDescent="0.2">
      <c r="A8" s="91"/>
      <c r="B8" s="94"/>
      <c r="C8" s="64"/>
      <c r="D8" s="65"/>
      <c r="E8" s="66"/>
      <c r="F8" s="97"/>
      <c r="G8" s="76"/>
      <c r="H8" s="75"/>
      <c r="I8" s="68">
        <f t="shared" si="0"/>
        <v>0</v>
      </c>
      <c r="J8" s="92"/>
      <c r="K8" s="93"/>
      <c r="L8" s="93"/>
      <c r="M8" s="95"/>
    </row>
    <row r="9" spans="1:13" s="52" customFormat="1" x14ac:dyDescent="0.2">
      <c r="A9" s="91"/>
      <c r="B9" s="94"/>
      <c r="C9" s="64"/>
      <c r="D9" s="65"/>
      <c r="E9" s="66"/>
      <c r="F9" s="97"/>
      <c r="G9" s="76"/>
      <c r="H9" s="75"/>
      <c r="I9" s="68">
        <f t="shared" si="0"/>
        <v>0</v>
      </c>
      <c r="J9" s="92"/>
      <c r="K9" s="93"/>
      <c r="L9" s="93"/>
      <c r="M9" s="95"/>
    </row>
    <row r="10" spans="1:13" s="52" customFormat="1" x14ac:dyDescent="0.2">
      <c r="A10" s="91"/>
      <c r="B10" s="94"/>
      <c r="C10" s="64"/>
      <c r="D10" s="65"/>
      <c r="E10" s="66"/>
      <c r="F10" s="67"/>
      <c r="G10" s="76"/>
      <c r="H10" s="75"/>
      <c r="I10" s="68">
        <f t="shared" ref="I10:I26" si="1">H10*G10</f>
        <v>0</v>
      </c>
      <c r="J10" s="92"/>
      <c r="K10" s="93"/>
      <c r="L10" s="93"/>
      <c r="M10" s="95"/>
    </row>
    <row r="11" spans="1:13" s="52" customFormat="1" x14ac:dyDescent="0.2">
      <c r="A11" s="91"/>
      <c r="B11" s="94"/>
      <c r="C11" s="64"/>
      <c r="D11" s="65"/>
      <c r="E11" s="66"/>
      <c r="F11" s="67"/>
      <c r="G11" s="76"/>
      <c r="H11" s="75"/>
      <c r="I11" s="68">
        <f t="shared" si="1"/>
        <v>0</v>
      </c>
      <c r="J11" s="92"/>
      <c r="K11" s="93"/>
      <c r="L11" s="93"/>
      <c r="M11" s="95"/>
    </row>
    <row r="12" spans="1:13" s="52" customFormat="1" x14ac:dyDescent="0.2">
      <c r="A12" s="91"/>
      <c r="B12" s="94"/>
      <c r="C12" s="64"/>
      <c r="D12" s="65"/>
      <c r="E12" s="66"/>
      <c r="F12" s="97"/>
      <c r="G12" s="76"/>
      <c r="H12" s="75"/>
      <c r="I12" s="68">
        <f t="shared" si="1"/>
        <v>0</v>
      </c>
      <c r="J12" s="92"/>
      <c r="K12" s="93"/>
      <c r="L12" s="93"/>
      <c r="M12" s="95"/>
    </row>
    <row r="13" spans="1:13" s="52" customFormat="1" x14ac:dyDescent="0.2">
      <c r="A13" s="91"/>
      <c r="B13" s="94"/>
      <c r="C13" s="64"/>
      <c r="D13" s="65"/>
      <c r="E13" s="66"/>
      <c r="F13" s="67"/>
      <c r="G13" s="76"/>
      <c r="H13" s="75"/>
      <c r="I13" s="68">
        <f t="shared" si="1"/>
        <v>0</v>
      </c>
      <c r="J13" s="92"/>
      <c r="K13" s="93"/>
      <c r="L13" s="93" t="s">
        <v>43</v>
      </c>
      <c r="M13" s="95"/>
    </row>
    <row r="14" spans="1:13" s="52" customFormat="1" x14ac:dyDescent="0.2">
      <c r="A14" s="91"/>
      <c r="B14" s="70"/>
      <c r="C14" s="64"/>
      <c r="D14" s="65"/>
      <c r="E14" s="66"/>
      <c r="F14" s="67" t="s">
        <v>44</v>
      </c>
      <c r="G14" s="76"/>
      <c r="H14" s="75"/>
      <c r="I14" s="68">
        <f t="shared" si="1"/>
        <v>0</v>
      </c>
      <c r="J14" s="57"/>
      <c r="K14" s="57"/>
    </row>
    <row r="15" spans="1:13" s="52" customFormat="1" x14ac:dyDescent="0.2">
      <c r="A15" s="91"/>
      <c r="B15" s="70"/>
      <c r="C15" s="64"/>
      <c r="D15" s="65"/>
      <c r="E15" s="66"/>
      <c r="F15" s="67" t="s">
        <v>44</v>
      </c>
      <c r="G15" s="76"/>
      <c r="H15" s="75"/>
      <c r="I15" s="68">
        <f t="shared" si="1"/>
        <v>0</v>
      </c>
      <c r="J15" s="57"/>
      <c r="K15" s="57"/>
    </row>
    <row r="16" spans="1:13" s="52" customFormat="1" x14ac:dyDescent="0.2">
      <c r="A16" s="91"/>
      <c r="B16" s="70"/>
      <c r="C16" s="64"/>
      <c r="D16" s="65"/>
      <c r="E16" s="66"/>
      <c r="F16" s="67" t="s">
        <v>44</v>
      </c>
      <c r="G16" s="76"/>
      <c r="H16" s="75"/>
      <c r="I16" s="68">
        <f t="shared" si="1"/>
        <v>0</v>
      </c>
      <c r="J16" s="57"/>
      <c r="K16" s="57"/>
    </row>
    <row r="17" spans="1:11" s="52" customFormat="1" ht="12.75" customHeight="1" x14ac:dyDescent="0.2">
      <c r="A17" s="91"/>
      <c r="B17" s="70"/>
      <c r="C17" s="64"/>
      <c r="D17" s="65"/>
      <c r="E17" s="66"/>
      <c r="F17" s="70" t="s">
        <v>44</v>
      </c>
      <c r="G17" s="76"/>
      <c r="H17" s="75"/>
      <c r="I17" s="68">
        <f t="shared" si="1"/>
        <v>0</v>
      </c>
      <c r="J17" s="57"/>
      <c r="K17" s="57"/>
    </row>
    <row r="18" spans="1:11" s="52" customFormat="1" x14ac:dyDescent="0.2">
      <c r="A18" s="91"/>
      <c r="B18" s="70"/>
      <c r="C18" s="64"/>
      <c r="D18" s="65"/>
      <c r="E18" s="66"/>
      <c r="F18" s="70" t="s">
        <v>44</v>
      </c>
      <c r="G18" s="76"/>
      <c r="H18" s="75"/>
      <c r="I18" s="68">
        <f t="shared" si="1"/>
        <v>0</v>
      </c>
      <c r="J18" s="57"/>
      <c r="K18" s="57"/>
    </row>
    <row r="19" spans="1:11" s="52" customFormat="1" x14ac:dyDescent="0.2">
      <c r="A19" s="91"/>
      <c r="B19" s="70"/>
      <c r="C19" s="64"/>
      <c r="D19" s="65"/>
      <c r="E19" s="66"/>
      <c r="F19" s="70" t="s">
        <v>44</v>
      </c>
      <c r="G19" s="76"/>
      <c r="H19" s="75"/>
      <c r="I19" s="68">
        <f t="shared" si="1"/>
        <v>0</v>
      </c>
      <c r="J19" s="57"/>
      <c r="K19" s="57"/>
    </row>
    <row r="20" spans="1:11" s="52" customFormat="1" x14ac:dyDescent="0.2">
      <c r="A20" s="91"/>
      <c r="B20" s="70"/>
      <c r="C20" s="64"/>
      <c r="D20" s="65"/>
      <c r="E20" s="66"/>
      <c r="F20" s="70" t="s">
        <v>44</v>
      </c>
      <c r="G20" s="76"/>
      <c r="H20" s="75"/>
      <c r="I20" s="68">
        <f t="shared" si="1"/>
        <v>0</v>
      </c>
      <c r="J20" s="57"/>
      <c r="K20" s="57"/>
    </row>
    <row r="21" spans="1:11" s="52" customFormat="1" x14ac:dyDescent="0.2">
      <c r="A21" s="91"/>
      <c r="B21" s="70"/>
      <c r="C21" s="64"/>
      <c r="D21" s="65"/>
      <c r="E21" s="66"/>
      <c r="F21" s="70" t="s">
        <v>44</v>
      </c>
      <c r="G21" s="76"/>
      <c r="H21" s="75"/>
      <c r="I21" s="68">
        <f t="shared" si="1"/>
        <v>0</v>
      </c>
      <c r="J21" s="57"/>
      <c r="K21" s="57"/>
    </row>
    <row r="22" spans="1:11" s="52" customFormat="1" x14ac:dyDescent="0.2">
      <c r="A22" s="91"/>
      <c r="B22" s="70"/>
      <c r="C22" s="64"/>
      <c r="D22" s="65"/>
      <c r="E22" s="66"/>
      <c r="F22" s="70" t="s">
        <v>44</v>
      </c>
      <c r="G22" s="76"/>
      <c r="H22" s="75"/>
      <c r="I22" s="68">
        <f t="shared" si="1"/>
        <v>0</v>
      </c>
      <c r="J22" s="57"/>
      <c r="K22" s="57"/>
    </row>
    <row r="23" spans="1:11" x14ac:dyDescent="0.2">
      <c r="A23" s="91"/>
      <c r="B23" s="70"/>
      <c r="C23" s="64"/>
      <c r="D23" s="65"/>
      <c r="E23" s="66"/>
      <c r="F23" s="70" t="s">
        <v>44</v>
      </c>
      <c r="G23" s="76"/>
      <c r="H23" s="75"/>
      <c r="I23" s="68">
        <f t="shared" si="1"/>
        <v>0</v>
      </c>
      <c r="J23" s="31"/>
      <c r="K23" s="31"/>
    </row>
    <row r="24" spans="1:11" x14ac:dyDescent="0.2">
      <c r="A24" s="91"/>
      <c r="B24" s="70"/>
      <c r="C24" s="64"/>
      <c r="D24" s="65"/>
      <c r="E24" s="66"/>
      <c r="F24" s="70" t="s">
        <v>44</v>
      </c>
      <c r="G24" s="76"/>
      <c r="H24" s="75"/>
      <c r="I24" s="68">
        <f t="shared" si="1"/>
        <v>0</v>
      </c>
      <c r="J24" s="31"/>
      <c r="K24" s="31"/>
    </row>
    <row r="25" spans="1:11" x14ac:dyDescent="0.2">
      <c r="A25" s="70"/>
      <c r="B25" s="70"/>
      <c r="C25" s="64"/>
      <c r="D25" s="65"/>
      <c r="E25" s="66"/>
      <c r="F25" s="70"/>
      <c r="G25" s="76"/>
      <c r="H25" s="75"/>
      <c r="I25" s="68">
        <f t="shared" si="1"/>
        <v>0</v>
      </c>
    </row>
    <row r="26" spans="1:11" x14ac:dyDescent="0.2">
      <c r="A26" s="70"/>
      <c r="B26" s="70"/>
      <c r="C26" s="64"/>
      <c r="D26" s="65"/>
      <c r="E26" s="66"/>
      <c r="F26" s="70"/>
      <c r="G26" s="76"/>
      <c r="H26" s="75"/>
      <c r="I26" s="68">
        <f t="shared" si="1"/>
        <v>0</v>
      </c>
    </row>
    <row r="27" spans="1:11" x14ac:dyDescent="0.2">
      <c r="G27" s="76"/>
      <c r="H27" s="75"/>
    </row>
    <row r="28" spans="1:11" x14ac:dyDescent="0.2">
      <c r="G28" s="76"/>
      <c r="H28" s="75"/>
    </row>
    <row r="29" spans="1:11" x14ac:dyDescent="0.2">
      <c r="G29" s="76"/>
      <c r="H29" s="75"/>
    </row>
    <row r="30" spans="1:11" x14ac:dyDescent="0.2">
      <c r="G30" s="76"/>
      <c r="H30" s="75"/>
    </row>
    <row r="31" spans="1:11" x14ac:dyDescent="0.2">
      <c r="G31" s="76"/>
      <c r="H31" s="75"/>
    </row>
    <row r="32" spans="1:11" x14ac:dyDescent="0.2">
      <c r="G32" s="76"/>
      <c r="H32" s="75"/>
    </row>
    <row r="33" spans="7:8" x14ac:dyDescent="0.2">
      <c r="G33" s="76"/>
      <c r="H33" s="75"/>
    </row>
    <row r="34" spans="7:8" x14ac:dyDescent="0.2">
      <c r="G34" s="76"/>
      <c r="H34" s="75"/>
    </row>
    <row r="35" spans="7:8" x14ac:dyDescent="0.2">
      <c r="G35" s="76"/>
      <c r="H35" s="75"/>
    </row>
    <row r="36" spans="7:8" x14ac:dyDescent="0.2">
      <c r="G36" s="76"/>
      <c r="H36" s="75"/>
    </row>
    <row r="37" spans="7:8" x14ac:dyDescent="0.2">
      <c r="G37" s="76"/>
      <c r="H37" s="75"/>
    </row>
    <row r="38" spans="7:8" x14ac:dyDescent="0.2">
      <c r="G38" s="76"/>
      <c r="H38" s="75"/>
    </row>
    <row r="39" spans="7:8" x14ac:dyDescent="0.2">
      <c r="G39" s="76"/>
      <c r="H39" s="75"/>
    </row>
    <row r="40" spans="7:8" x14ac:dyDescent="0.2">
      <c r="G40" s="76"/>
      <c r="H40" s="75"/>
    </row>
    <row r="41" spans="7:8" x14ac:dyDescent="0.2">
      <c r="G41" s="76"/>
      <c r="H41" s="75"/>
    </row>
    <row r="42" spans="7:8" x14ac:dyDescent="0.2">
      <c r="G42" s="76"/>
      <c r="H42" s="75"/>
    </row>
    <row r="43" spans="7:8" x14ac:dyDescent="0.2">
      <c r="G43" s="76"/>
      <c r="H43" s="75"/>
    </row>
    <row r="44" spans="7:8" x14ac:dyDescent="0.2">
      <c r="G44" s="76"/>
      <c r="H44" s="75"/>
    </row>
    <row r="45" spans="7:8" x14ac:dyDescent="0.2">
      <c r="G45" s="76"/>
      <c r="H45" s="75"/>
    </row>
    <row r="46" spans="7:8" x14ac:dyDescent="0.2">
      <c r="G46" s="76"/>
      <c r="H46" s="75"/>
    </row>
    <row r="47" spans="7:8" x14ac:dyDescent="0.2">
      <c r="G47" s="76"/>
      <c r="H47" s="75"/>
    </row>
    <row r="48" spans="7:8" x14ac:dyDescent="0.2">
      <c r="G48" s="76"/>
      <c r="H48" s="75"/>
    </row>
    <row r="49" spans="7:8" x14ac:dyDescent="0.2">
      <c r="G49" s="76"/>
      <c r="H49" s="75"/>
    </row>
    <row r="50" spans="7:8" x14ac:dyDescent="0.2">
      <c r="G50" s="76"/>
      <c r="H50" s="75"/>
    </row>
    <row r="51" spans="7:8" x14ac:dyDescent="0.2">
      <c r="G51" s="76"/>
      <c r="H51" s="75"/>
    </row>
    <row r="52" spans="7:8" x14ac:dyDescent="0.2">
      <c r="G52" s="76"/>
      <c r="H52" s="75"/>
    </row>
    <row r="53" spans="7:8" x14ac:dyDescent="0.2">
      <c r="G53" s="76"/>
      <c r="H53" s="75"/>
    </row>
    <row r="54" spans="7:8" x14ac:dyDescent="0.2">
      <c r="G54" s="76"/>
      <c r="H54" s="75"/>
    </row>
    <row r="55" spans="7:8" x14ac:dyDescent="0.2">
      <c r="G55" s="76"/>
      <c r="H55" s="75"/>
    </row>
    <row r="56" spans="7:8" x14ac:dyDescent="0.2">
      <c r="G56" s="76"/>
      <c r="H56" s="75"/>
    </row>
    <row r="57" spans="7:8" x14ac:dyDescent="0.2">
      <c r="G57" s="76"/>
      <c r="H57" s="75"/>
    </row>
    <row r="58" spans="7:8" x14ac:dyDescent="0.2">
      <c r="G58" s="76"/>
      <c r="H58" s="75"/>
    </row>
    <row r="59" spans="7:8" x14ac:dyDescent="0.2">
      <c r="G59" s="76"/>
      <c r="H59" s="75"/>
    </row>
    <row r="60" spans="7:8" x14ac:dyDescent="0.2">
      <c r="G60" s="76"/>
      <c r="H60" s="75"/>
    </row>
    <row r="61" spans="7:8" x14ac:dyDescent="0.2">
      <c r="G61" s="76"/>
      <c r="H61" s="75"/>
    </row>
    <row r="62" spans="7:8" x14ac:dyDescent="0.2">
      <c r="G62" s="76"/>
      <c r="H62" s="75"/>
    </row>
    <row r="63" spans="7:8" x14ac:dyDescent="0.2">
      <c r="G63" s="76"/>
      <c r="H63" s="75"/>
    </row>
    <row r="64" spans="7:8" x14ac:dyDescent="0.2">
      <c r="G64" s="76"/>
      <c r="H64" s="75"/>
    </row>
    <row r="65" spans="7:8" x14ac:dyDescent="0.2">
      <c r="G65" s="76"/>
      <c r="H65" s="75"/>
    </row>
    <row r="66" spans="7:8" x14ac:dyDescent="0.2">
      <c r="G66" s="76"/>
      <c r="H66" s="75"/>
    </row>
    <row r="67" spans="7:8" x14ac:dyDescent="0.2">
      <c r="G67" s="76"/>
      <c r="H67" s="75"/>
    </row>
    <row r="68" spans="7:8" x14ac:dyDescent="0.2">
      <c r="G68" s="76"/>
      <c r="H68" s="75"/>
    </row>
    <row r="69" spans="7:8" x14ac:dyDescent="0.2">
      <c r="G69" s="76"/>
      <c r="H69" s="75"/>
    </row>
    <row r="70" spans="7:8" x14ac:dyDescent="0.2">
      <c r="G70" s="76"/>
      <c r="H70" s="75"/>
    </row>
    <row r="71" spans="7:8" x14ac:dyDescent="0.2">
      <c r="G71" s="76"/>
      <c r="H71" s="75"/>
    </row>
    <row r="72" spans="7:8" x14ac:dyDescent="0.2">
      <c r="G72" s="76"/>
      <c r="H72" s="75"/>
    </row>
    <row r="73" spans="7:8" x14ac:dyDescent="0.2">
      <c r="G73" s="76"/>
      <c r="H73" s="75"/>
    </row>
    <row r="74" spans="7:8" x14ac:dyDescent="0.2">
      <c r="G74" s="76"/>
      <c r="H74" s="75"/>
    </row>
    <row r="75" spans="7:8" x14ac:dyDescent="0.2">
      <c r="G75" s="76"/>
      <c r="H75" s="75"/>
    </row>
    <row r="76" spans="7:8" x14ac:dyDescent="0.2">
      <c r="G76" s="76"/>
      <c r="H76" s="75"/>
    </row>
    <row r="77" spans="7:8" x14ac:dyDescent="0.2">
      <c r="G77" s="76"/>
      <c r="H77" s="75"/>
    </row>
    <row r="78" spans="7:8" x14ac:dyDescent="0.2">
      <c r="G78" s="76"/>
      <c r="H78" s="75"/>
    </row>
    <row r="79" spans="7:8" x14ac:dyDescent="0.2">
      <c r="G79" s="76"/>
      <c r="H79" s="75"/>
    </row>
    <row r="80" spans="7:8" x14ac:dyDescent="0.2">
      <c r="G80" s="76"/>
      <c r="H80" s="75"/>
    </row>
    <row r="81" spans="7:8" x14ac:dyDescent="0.2">
      <c r="G81" s="76"/>
      <c r="H81" s="75"/>
    </row>
    <row r="82" spans="7:8" x14ac:dyDescent="0.2">
      <c r="G82" s="76"/>
      <c r="H82" s="75"/>
    </row>
    <row r="83" spans="7:8" x14ac:dyDescent="0.2">
      <c r="G83" s="76"/>
      <c r="H83" s="75"/>
    </row>
    <row r="84" spans="7:8" x14ac:dyDescent="0.2">
      <c r="G84" s="76"/>
      <c r="H84" s="75"/>
    </row>
    <row r="85" spans="7:8" x14ac:dyDescent="0.2">
      <c r="G85" s="76"/>
      <c r="H85" s="75"/>
    </row>
    <row r="86" spans="7:8" x14ac:dyDescent="0.2">
      <c r="G86" s="76"/>
      <c r="H86" s="75"/>
    </row>
    <row r="87" spans="7:8" x14ac:dyDescent="0.2">
      <c r="G87" s="76"/>
      <c r="H87" s="75"/>
    </row>
    <row r="88" spans="7:8" x14ac:dyDescent="0.2">
      <c r="G88" s="76"/>
      <c r="H88" s="75"/>
    </row>
    <row r="89" spans="7:8" x14ac:dyDescent="0.2">
      <c r="G89" s="76"/>
      <c r="H89" s="75"/>
    </row>
    <row r="90" spans="7:8" x14ac:dyDescent="0.2">
      <c r="G90" s="76"/>
      <c r="H90" s="75"/>
    </row>
    <row r="91" spans="7:8" x14ac:dyDescent="0.2">
      <c r="G91" s="76"/>
      <c r="H91" s="75"/>
    </row>
    <row r="92" spans="7:8" x14ac:dyDescent="0.2">
      <c r="G92" s="76"/>
      <c r="H92" s="75"/>
    </row>
    <row r="93" spans="7:8" x14ac:dyDescent="0.2">
      <c r="G93" s="76"/>
      <c r="H93" s="75"/>
    </row>
    <row r="94" spans="7:8" x14ac:dyDescent="0.2">
      <c r="G94" s="76"/>
      <c r="H94" s="75"/>
    </row>
    <row r="95" spans="7:8" x14ac:dyDescent="0.2">
      <c r="G95" s="76"/>
      <c r="H95" s="75"/>
    </row>
    <row r="96" spans="7:8" x14ac:dyDescent="0.2">
      <c r="G96" s="76"/>
      <c r="H96" s="75"/>
    </row>
    <row r="97" spans="7:8" x14ac:dyDescent="0.2">
      <c r="G97" s="76"/>
      <c r="H97" s="75"/>
    </row>
    <row r="98" spans="7:8" x14ac:dyDescent="0.2">
      <c r="G98" s="76"/>
      <c r="H98" s="75"/>
    </row>
    <row r="99" spans="7:8" x14ac:dyDescent="0.2">
      <c r="G99" s="76"/>
      <c r="H99" s="75"/>
    </row>
    <row r="100" spans="7:8" x14ac:dyDescent="0.2">
      <c r="G100" s="76"/>
      <c r="H100" s="75"/>
    </row>
    <row r="101" spans="7:8" x14ac:dyDescent="0.2">
      <c r="G101" s="76"/>
      <c r="H101" s="75"/>
    </row>
    <row r="102" spans="7:8" x14ac:dyDescent="0.2">
      <c r="G102" s="76"/>
      <c r="H102" s="75"/>
    </row>
    <row r="103" spans="7:8" x14ac:dyDescent="0.2">
      <c r="G103" s="76"/>
      <c r="H103" s="75"/>
    </row>
    <row r="104" spans="7:8" x14ac:dyDescent="0.2">
      <c r="G104" s="76"/>
      <c r="H104" s="75"/>
    </row>
    <row r="105" spans="7:8" x14ac:dyDescent="0.2">
      <c r="G105" s="76"/>
      <c r="H105" s="75"/>
    </row>
    <row r="106" spans="7:8" x14ac:dyDescent="0.2">
      <c r="G106" s="76"/>
      <c r="H106" s="75"/>
    </row>
    <row r="107" spans="7:8" x14ac:dyDescent="0.2">
      <c r="G107" s="76"/>
      <c r="H107" s="75"/>
    </row>
    <row r="108" spans="7:8" x14ac:dyDescent="0.2">
      <c r="G108" s="76"/>
      <c r="H108" s="75"/>
    </row>
    <row r="109" spans="7:8" x14ac:dyDescent="0.2">
      <c r="G109" s="76"/>
      <c r="H109" s="75"/>
    </row>
    <row r="110" spans="7:8" x14ac:dyDescent="0.2">
      <c r="G110" s="76"/>
      <c r="H110" s="75"/>
    </row>
    <row r="111" spans="7:8" x14ac:dyDescent="0.2">
      <c r="G111" s="76"/>
      <c r="H111" s="75"/>
    </row>
    <row r="112" spans="7:8" x14ac:dyDescent="0.2">
      <c r="G112" s="76"/>
      <c r="H112" s="75"/>
    </row>
    <row r="113" spans="7:8" x14ac:dyDescent="0.2">
      <c r="G113" s="76"/>
      <c r="H113" s="75"/>
    </row>
    <row r="114" spans="7:8" x14ac:dyDescent="0.2">
      <c r="G114" s="76"/>
      <c r="H114" s="75"/>
    </row>
    <row r="115" spans="7:8" x14ac:dyDescent="0.2">
      <c r="G115" s="76"/>
      <c r="H115" s="75"/>
    </row>
    <row r="116" spans="7:8" x14ac:dyDescent="0.2">
      <c r="G116" s="76"/>
      <c r="H116" s="75"/>
    </row>
    <row r="117" spans="7:8" x14ac:dyDescent="0.2">
      <c r="G117" s="76"/>
      <c r="H117" s="75"/>
    </row>
    <row r="118" spans="7:8" x14ac:dyDescent="0.2">
      <c r="G118" s="76"/>
      <c r="H118" s="75"/>
    </row>
    <row r="119" spans="7:8" x14ac:dyDescent="0.2">
      <c r="G119" s="76"/>
      <c r="H119" s="75"/>
    </row>
    <row r="120" spans="7:8" x14ac:dyDescent="0.2">
      <c r="G120" s="76"/>
      <c r="H120" s="75"/>
    </row>
    <row r="121" spans="7:8" x14ac:dyDescent="0.2">
      <c r="G121" s="76"/>
      <c r="H121" s="75"/>
    </row>
    <row r="122" spans="7:8" x14ac:dyDescent="0.2">
      <c r="G122" s="76"/>
      <c r="H122" s="75"/>
    </row>
    <row r="123" spans="7:8" x14ac:dyDescent="0.2">
      <c r="G123" s="76"/>
      <c r="H123" s="75"/>
    </row>
    <row r="124" spans="7:8" x14ac:dyDescent="0.2">
      <c r="G124" s="76"/>
      <c r="H124" s="75"/>
    </row>
    <row r="125" spans="7:8" x14ac:dyDescent="0.2">
      <c r="G125" s="76"/>
      <c r="H125" s="75"/>
    </row>
    <row r="126" spans="7:8" x14ac:dyDescent="0.2">
      <c r="G126" s="76"/>
      <c r="H126" s="75"/>
    </row>
    <row r="127" spans="7:8" x14ac:dyDescent="0.2">
      <c r="G127" s="76"/>
      <c r="H127" s="75"/>
    </row>
    <row r="128" spans="7:8" x14ac:dyDescent="0.2">
      <c r="G128" s="76"/>
      <c r="H128" s="75"/>
    </row>
    <row r="129" spans="7:8" x14ac:dyDescent="0.2">
      <c r="G129" s="76"/>
      <c r="H129" s="75"/>
    </row>
    <row r="130" spans="7:8" x14ac:dyDescent="0.2">
      <c r="G130" s="76"/>
      <c r="H130" s="75"/>
    </row>
    <row r="131" spans="7:8" x14ac:dyDescent="0.2">
      <c r="G131" s="76"/>
      <c r="H131" s="75"/>
    </row>
    <row r="132" spans="7:8" x14ac:dyDescent="0.2">
      <c r="G132" s="76"/>
      <c r="H132" s="75"/>
    </row>
    <row r="133" spans="7:8" x14ac:dyDescent="0.2">
      <c r="G133" s="76"/>
      <c r="H133" s="75"/>
    </row>
    <row r="134" spans="7:8" x14ac:dyDescent="0.2">
      <c r="G134" s="76"/>
      <c r="H134" s="75"/>
    </row>
    <row r="135" spans="7:8" x14ac:dyDescent="0.2">
      <c r="G135" s="76"/>
      <c r="H135" s="75"/>
    </row>
    <row r="136" spans="7:8" x14ac:dyDescent="0.2">
      <c r="G136" s="76"/>
      <c r="H136" s="75"/>
    </row>
    <row r="137" spans="7:8" x14ac:dyDescent="0.2">
      <c r="G137" s="76"/>
      <c r="H137" s="75"/>
    </row>
    <row r="138" spans="7:8" x14ac:dyDescent="0.2">
      <c r="G138" s="76"/>
      <c r="H138" s="75"/>
    </row>
    <row r="139" spans="7:8" x14ac:dyDescent="0.2">
      <c r="G139" s="76"/>
      <c r="H139" s="75"/>
    </row>
    <row r="140" spans="7:8" x14ac:dyDescent="0.2">
      <c r="G140" s="76"/>
      <c r="H140" s="75"/>
    </row>
    <row r="141" spans="7:8" x14ac:dyDescent="0.2">
      <c r="G141" s="76"/>
      <c r="H141" s="75"/>
    </row>
    <row r="142" spans="7:8" x14ac:dyDescent="0.2">
      <c r="G142" s="76"/>
      <c r="H142" s="75"/>
    </row>
    <row r="143" spans="7:8" x14ac:dyDescent="0.2">
      <c r="G143" s="76"/>
      <c r="H143" s="75"/>
    </row>
    <row r="144" spans="7:8" x14ac:dyDescent="0.2">
      <c r="G144" s="76"/>
      <c r="H144" s="75"/>
    </row>
    <row r="145" spans="7:8" x14ac:dyDescent="0.2">
      <c r="G145" s="76"/>
      <c r="H145" s="75"/>
    </row>
    <row r="146" spans="7:8" x14ac:dyDescent="0.2">
      <c r="G146" s="76"/>
      <c r="H146" s="75"/>
    </row>
    <row r="147" spans="7:8" x14ac:dyDescent="0.2">
      <c r="G147" s="76"/>
      <c r="H147" s="75"/>
    </row>
    <row r="148" spans="7:8" x14ac:dyDescent="0.2">
      <c r="G148" s="76"/>
      <c r="H148" s="75"/>
    </row>
    <row r="149" spans="7:8" x14ac:dyDescent="0.2">
      <c r="G149" s="76"/>
      <c r="H149" s="75"/>
    </row>
    <row r="150" spans="7:8" x14ac:dyDescent="0.2">
      <c r="G150" s="76"/>
      <c r="H150" s="75"/>
    </row>
    <row r="151" spans="7:8" x14ac:dyDescent="0.2">
      <c r="G151" s="76"/>
      <c r="H151" s="75"/>
    </row>
    <row r="152" spans="7:8" x14ac:dyDescent="0.2">
      <c r="G152" s="76"/>
      <c r="H152" s="75"/>
    </row>
    <row r="153" spans="7:8" x14ac:dyDescent="0.2">
      <c r="G153" s="76"/>
      <c r="H153" s="75"/>
    </row>
    <row r="154" spans="7:8" x14ac:dyDescent="0.2">
      <c r="G154" s="76"/>
      <c r="H154" s="75"/>
    </row>
    <row r="155" spans="7:8" x14ac:dyDescent="0.2">
      <c r="G155" s="76"/>
      <c r="H155" s="75"/>
    </row>
    <row r="156" spans="7:8" x14ac:dyDescent="0.2">
      <c r="G156" s="76"/>
      <c r="H156" s="75"/>
    </row>
    <row r="157" spans="7:8" x14ac:dyDescent="0.2">
      <c r="G157" s="76"/>
      <c r="H157" s="75"/>
    </row>
    <row r="158" spans="7:8" x14ac:dyDescent="0.2">
      <c r="G158" s="76"/>
      <c r="H158" s="75"/>
    </row>
    <row r="159" spans="7:8" x14ac:dyDescent="0.2">
      <c r="G159" s="76"/>
      <c r="H159" s="75"/>
    </row>
    <row r="160" spans="7:8" x14ac:dyDescent="0.2">
      <c r="G160" s="76"/>
      <c r="H160" s="75"/>
    </row>
    <row r="161" spans="7:8" x14ac:dyDescent="0.2">
      <c r="G161" s="76"/>
      <c r="H161" s="75"/>
    </row>
    <row r="162" spans="7:8" x14ac:dyDescent="0.2">
      <c r="G162" s="76"/>
      <c r="H162" s="75"/>
    </row>
    <row r="163" spans="7:8" x14ac:dyDescent="0.2">
      <c r="G163" s="76"/>
      <c r="H163" s="75"/>
    </row>
    <row r="164" spans="7:8" x14ac:dyDescent="0.2">
      <c r="G164" s="76"/>
      <c r="H164" s="75"/>
    </row>
    <row r="165" spans="7:8" x14ac:dyDescent="0.2">
      <c r="G165" s="76"/>
      <c r="H165" s="75"/>
    </row>
    <row r="166" spans="7:8" x14ac:dyDescent="0.2">
      <c r="G166" s="76"/>
      <c r="H166" s="75"/>
    </row>
    <row r="167" spans="7:8" x14ac:dyDescent="0.2">
      <c r="G167" s="76"/>
      <c r="H167" s="75"/>
    </row>
    <row r="168" spans="7:8" x14ac:dyDescent="0.2">
      <c r="G168" s="76"/>
      <c r="H168" s="75"/>
    </row>
    <row r="169" spans="7:8" x14ac:dyDescent="0.2">
      <c r="G169" s="76"/>
      <c r="H169" s="75"/>
    </row>
    <row r="170" spans="7:8" x14ac:dyDescent="0.2">
      <c r="G170" s="76"/>
      <c r="H170" s="75"/>
    </row>
    <row r="171" spans="7:8" x14ac:dyDescent="0.2">
      <c r="G171" s="76"/>
      <c r="H171" s="75"/>
    </row>
    <row r="172" spans="7:8" x14ac:dyDescent="0.2">
      <c r="G172" s="76"/>
      <c r="H172" s="75"/>
    </row>
    <row r="173" spans="7:8" x14ac:dyDescent="0.2">
      <c r="G173" s="76"/>
      <c r="H173" s="75"/>
    </row>
    <row r="174" spans="7:8" x14ac:dyDescent="0.2">
      <c r="G174" s="76"/>
      <c r="H174" s="75"/>
    </row>
    <row r="175" spans="7:8" x14ac:dyDescent="0.2">
      <c r="G175" s="76"/>
      <c r="H175" s="75"/>
    </row>
    <row r="176" spans="7:8" x14ac:dyDescent="0.2">
      <c r="G176" s="76"/>
      <c r="H176" s="75"/>
    </row>
    <row r="177" spans="7:8" x14ac:dyDescent="0.2">
      <c r="G177" s="76"/>
      <c r="H177" s="75"/>
    </row>
    <row r="178" spans="7:8" x14ac:dyDescent="0.2">
      <c r="G178" s="76"/>
      <c r="H178" s="75"/>
    </row>
    <row r="179" spans="7:8" x14ac:dyDescent="0.2">
      <c r="G179" s="76"/>
      <c r="H179" s="75"/>
    </row>
    <row r="180" spans="7:8" x14ac:dyDescent="0.2">
      <c r="G180" s="76"/>
      <c r="H180" s="75"/>
    </row>
    <row r="181" spans="7:8" x14ac:dyDescent="0.2">
      <c r="G181" s="76"/>
      <c r="H181" s="75"/>
    </row>
    <row r="182" spans="7:8" x14ac:dyDescent="0.2">
      <c r="G182" s="76"/>
      <c r="H182" s="75"/>
    </row>
    <row r="183" spans="7:8" x14ac:dyDescent="0.2">
      <c r="G183" s="76"/>
      <c r="H183" s="75"/>
    </row>
    <row r="184" spans="7:8" x14ac:dyDescent="0.2">
      <c r="G184" s="76"/>
      <c r="H184" s="75"/>
    </row>
    <row r="185" spans="7:8" x14ac:dyDescent="0.2">
      <c r="G185" s="76"/>
      <c r="H185" s="75"/>
    </row>
    <row r="186" spans="7:8" x14ac:dyDescent="0.2">
      <c r="G186" s="76"/>
      <c r="H186" s="75"/>
    </row>
    <row r="187" spans="7:8" x14ac:dyDescent="0.2">
      <c r="G187" s="76"/>
      <c r="H187" s="75"/>
    </row>
    <row r="188" spans="7:8" x14ac:dyDescent="0.2">
      <c r="G188" s="76"/>
      <c r="H188" s="75"/>
    </row>
    <row r="189" spans="7:8" x14ac:dyDescent="0.2">
      <c r="G189" s="76"/>
      <c r="H189" s="75"/>
    </row>
    <row r="190" spans="7:8" x14ac:dyDescent="0.2">
      <c r="G190" s="76"/>
      <c r="H190" s="75"/>
    </row>
    <row r="191" spans="7:8" x14ac:dyDescent="0.2">
      <c r="G191" s="76"/>
      <c r="H191" s="75"/>
    </row>
    <row r="192" spans="7:8" x14ac:dyDescent="0.2">
      <c r="G192" s="76"/>
      <c r="H192" s="75"/>
    </row>
    <row r="193" spans="7:8" x14ac:dyDescent="0.2">
      <c r="G193" s="76"/>
      <c r="H193" s="75"/>
    </row>
    <row r="194" spans="7:8" x14ac:dyDescent="0.2">
      <c r="G194" s="76"/>
      <c r="H194" s="75"/>
    </row>
    <row r="195" spans="7:8" x14ac:dyDescent="0.2">
      <c r="G195" s="76"/>
      <c r="H195" s="75"/>
    </row>
    <row r="196" spans="7:8" x14ac:dyDescent="0.2">
      <c r="G196" s="76"/>
      <c r="H196" s="75"/>
    </row>
    <row r="197" spans="7:8" x14ac:dyDescent="0.2">
      <c r="G197" s="76"/>
      <c r="H197" s="75"/>
    </row>
    <row r="198" spans="7:8" x14ac:dyDescent="0.2">
      <c r="G198" s="76"/>
      <c r="H198" s="75"/>
    </row>
    <row r="199" spans="7:8" x14ac:dyDescent="0.2">
      <c r="G199" s="76"/>
      <c r="H199" s="75"/>
    </row>
    <row r="200" spans="7:8" x14ac:dyDescent="0.2">
      <c r="G200" s="76"/>
      <c r="H200" s="75"/>
    </row>
    <row r="201" spans="7:8" x14ac:dyDescent="0.2">
      <c r="G201" s="76"/>
      <c r="H201" s="75"/>
    </row>
    <row r="202" spans="7:8" x14ac:dyDescent="0.2">
      <c r="G202" s="76"/>
      <c r="H202" s="75"/>
    </row>
    <row r="203" spans="7:8" x14ac:dyDescent="0.2">
      <c r="G203" s="76"/>
      <c r="H203" s="75"/>
    </row>
    <row r="204" spans="7:8" x14ac:dyDescent="0.2">
      <c r="G204" s="76"/>
      <c r="H204" s="75"/>
    </row>
    <row r="205" spans="7:8" x14ac:dyDescent="0.2">
      <c r="G205" s="76"/>
      <c r="H205" s="75"/>
    </row>
    <row r="206" spans="7:8" x14ac:dyDescent="0.2">
      <c r="G206" s="76"/>
      <c r="H206" s="75"/>
    </row>
    <row r="207" spans="7:8" x14ac:dyDescent="0.2">
      <c r="G207" s="76"/>
      <c r="H207" s="75"/>
    </row>
    <row r="208" spans="7:8" x14ac:dyDescent="0.2">
      <c r="G208" s="76"/>
      <c r="H208" s="75"/>
    </row>
    <row r="209" spans="7:8" x14ac:dyDescent="0.2">
      <c r="G209" s="76"/>
      <c r="H209" s="75"/>
    </row>
    <row r="210" spans="7:8" x14ac:dyDescent="0.2">
      <c r="G210" s="76"/>
      <c r="H210" s="75"/>
    </row>
    <row r="211" spans="7:8" x14ac:dyDescent="0.2">
      <c r="G211" s="76"/>
      <c r="H211" s="75"/>
    </row>
    <row r="212" spans="7:8" x14ac:dyDescent="0.2">
      <c r="G212" s="76"/>
      <c r="H212" s="75"/>
    </row>
    <row r="213" spans="7:8" x14ac:dyDescent="0.2">
      <c r="G213" s="76"/>
      <c r="H213" s="75"/>
    </row>
    <row r="214" spans="7:8" x14ac:dyDescent="0.2">
      <c r="G214" s="76"/>
      <c r="H214" s="75"/>
    </row>
    <row r="215" spans="7:8" x14ac:dyDescent="0.2">
      <c r="G215" s="76"/>
      <c r="H215" s="75"/>
    </row>
    <row r="216" spans="7:8" x14ac:dyDescent="0.2">
      <c r="G216" s="76"/>
      <c r="H216" s="75"/>
    </row>
    <row r="217" spans="7:8" x14ac:dyDescent="0.2">
      <c r="G217" s="76"/>
      <c r="H217" s="75"/>
    </row>
    <row r="218" spans="7:8" x14ac:dyDescent="0.2">
      <c r="G218" s="76"/>
      <c r="H218" s="75"/>
    </row>
    <row r="219" spans="7:8" x14ac:dyDescent="0.2">
      <c r="G219" s="76"/>
      <c r="H219" s="75"/>
    </row>
    <row r="220" spans="7:8" x14ac:dyDescent="0.2">
      <c r="G220" s="76"/>
      <c r="H220" s="75"/>
    </row>
    <row r="221" spans="7:8" x14ac:dyDescent="0.2">
      <c r="G221" s="76"/>
      <c r="H221" s="75"/>
    </row>
    <row r="222" spans="7:8" x14ac:dyDescent="0.2">
      <c r="G222" s="76"/>
      <c r="H222" s="75"/>
    </row>
    <row r="223" spans="7:8" x14ac:dyDescent="0.2">
      <c r="G223" s="76"/>
      <c r="H223" s="75"/>
    </row>
    <row r="224" spans="7:8" x14ac:dyDescent="0.2">
      <c r="G224" s="76"/>
      <c r="H224" s="75"/>
    </row>
    <row r="225" spans="7:8" x14ac:dyDescent="0.2">
      <c r="G225" s="76"/>
      <c r="H225" s="75"/>
    </row>
    <row r="226" spans="7:8" x14ac:dyDescent="0.2">
      <c r="G226" s="76"/>
      <c r="H226" s="75"/>
    </row>
    <row r="227" spans="7:8" x14ac:dyDescent="0.2">
      <c r="G227" s="76"/>
      <c r="H227" s="75"/>
    </row>
    <row r="228" spans="7:8" x14ac:dyDescent="0.2">
      <c r="G228" s="76"/>
      <c r="H228" s="75"/>
    </row>
    <row r="229" spans="7:8" x14ac:dyDescent="0.2">
      <c r="G229" s="76"/>
      <c r="H229" s="75"/>
    </row>
    <row r="230" spans="7:8" x14ac:dyDescent="0.2">
      <c r="G230" s="76"/>
      <c r="H230" s="75"/>
    </row>
    <row r="231" spans="7:8" x14ac:dyDescent="0.2">
      <c r="G231" s="76"/>
      <c r="H231" s="75"/>
    </row>
    <row r="232" spans="7:8" x14ac:dyDescent="0.2">
      <c r="G232" s="76"/>
      <c r="H232" s="75"/>
    </row>
    <row r="233" spans="7:8" x14ac:dyDescent="0.2">
      <c r="G233" s="76"/>
      <c r="H233" s="75"/>
    </row>
    <row r="234" spans="7:8" x14ac:dyDescent="0.2">
      <c r="G234" s="76"/>
      <c r="H234" s="75"/>
    </row>
    <row r="235" spans="7:8" x14ac:dyDescent="0.2">
      <c r="G235" s="76"/>
      <c r="H235" s="75"/>
    </row>
    <row r="236" spans="7:8" x14ac:dyDescent="0.2">
      <c r="G236" s="76"/>
      <c r="H236" s="75"/>
    </row>
    <row r="237" spans="7:8" x14ac:dyDescent="0.2">
      <c r="G237" s="76"/>
      <c r="H237" s="75"/>
    </row>
    <row r="238" spans="7:8" x14ac:dyDescent="0.2">
      <c r="G238" s="76"/>
      <c r="H238" s="75"/>
    </row>
    <row r="239" spans="7:8" x14ac:dyDescent="0.2">
      <c r="G239" s="76"/>
      <c r="H239" s="75"/>
    </row>
    <row r="240" spans="7:8" x14ac:dyDescent="0.2">
      <c r="G240" s="76"/>
      <c r="H240" s="75"/>
    </row>
    <row r="241" spans="7:8" x14ac:dyDescent="0.2">
      <c r="G241" s="76"/>
      <c r="H241" s="75"/>
    </row>
    <row r="242" spans="7:8" x14ac:dyDescent="0.2">
      <c r="G242" s="76"/>
      <c r="H242" s="75"/>
    </row>
    <row r="243" spans="7:8" x14ac:dyDescent="0.2">
      <c r="G243" s="76"/>
      <c r="H243" s="75"/>
    </row>
    <row r="244" spans="7:8" x14ac:dyDescent="0.2">
      <c r="G244" s="76"/>
      <c r="H244" s="75"/>
    </row>
    <row r="245" spans="7:8" x14ac:dyDescent="0.2">
      <c r="G245" s="76"/>
      <c r="H245" s="75"/>
    </row>
    <row r="246" spans="7:8" x14ac:dyDescent="0.2">
      <c r="G246" s="76"/>
      <c r="H246" s="75"/>
    </row>
    <row r="247" spans="7:8" x14ac:dyDescent="0.2">
      <c r="G247" s="76"/>
      <c r="H247" s="75"/>
    </row>
    <row r="248" spans="7:8" x14ac:dyDescent="0.2">
      <c r="G248" s="76"/>
      <c r="H248" s="75"/>
    </row>
    <row r="249" spans="7:8" x14ac:dyDescent="0.2">
      <c r="G249" s="76"/>
      <c r="H249" s="75"/>
    </row>
    <row r="250" spans="7:8" x14ac:dyDescent="0.2">
      <c r="G250" s="76"/>
      <c r="H250" s="75"/>
    </row>
    <row r="251" spans="7:8" x14ac:dyDescent="0.2">
      <c r="G251" s="76"/>
      <c r="H251" s="75"/>
    </row>
    <row r="252" spans="7:8" x14ac:dyDescent="0.2">
      <c r="G252" s="76"/>
      <c r="H252" s="75"/>
    </row>
    <row r="253" spans="7:8" x14ac:dyDescent="0.2">
      <c r="G253" s="76"/>
      <c r="H253" s="75"/>
    </row>
    <row r="254" spans="7:8" x14ac:dyDescent="0.2">
      <c r="G254" s="76"/>
      <c r="H254" s="75"/>
    </row>
    <row r="255" spans="7:8" x14ac:dyDescent="0.2">
      <c r="G255" s="76"/>
      <c r="H255" s="75"/>
    </row>
    <row r="256" spans="7:8" x14ac:dyDescent="0.2">
      <c r="G256" s="76"/>
      <c r="H256" s="75"/>
    </row>
    <row r="257" spans="7:8" x14ac:dyDescent="0.2">
      <c r="G257" s="76"/>
      <c r="H257" s="75"/>
    </row>
    <row r="258" spans="7:8" x14ac:dyDescent="0.2">
      <c r="G258" s="76"/>
      <c r="H258" s="75"/>
    </row>
    <row r="259" spans="7:8" x14ac:dyDescent="0.2">
      <c r="G259" s="76"/>
      <c r="H259" s="75"/>
    </row>
    <row r="260" spans="7:8" x14ac:dyDescent="0.2">
      <c r="G260" s="76"/>
      <c r="H260" s="75"/>
    </row>
  </sheetData>
  <autoFilter ref="B2:I22" xr:uid="{00000000-0009-0000-0000-000001000000}"/>
  <mergeCells count="2">
    <mergeCell ref="A1:A2"/>
    <mergeCell ref="J1:M1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Обоснование</vt:lpstr>
      <vt:lpstr>Характеристики</vt:lpstr>
      <vt:lpstr>Характеристики!_GoBack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11</cp:lastModifiedBy>
  <cp:lastPrinted>2021-08-24T09:37:25Z</cp:lastPrinted>
  <dcterms:created xsi:type="dcterms:W3CDTF">2012-09-04T16:29:36Z</dcterms:created>
  <dcterms:modified xsi:type="dcterms:W3CDTF">2024-07-11T13:59:12Z</dcterms:modified>
</cp:coreProperties>
</file>