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imov\Desktop\Работа 2023\Закупочная документация ВК Ладога\Лизинг Джейку\"/>
    </mc:Choice>
  </mc:AlternateContent>
  <xr:revisionPtr revIDLastSave="0" documentId="13_ncr:1_{63527397-4592-4225-A7DC-4CE59F1FEE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2" r:id="rId1"/>
  </sheets>
  <calcPr calcId="181029"/>
</workbook>
</file>

<file path=xl/calcChain.xml><?xml version="1.0" encoding="utf-8"?>
<calcChain xmlns="http://schemas.openxmlformats.org/spreadsheetml/2006/main">
  <c r="I7" i="2" l="1"/>
  <c r="J7" i="2" s="1"/>
  <c r="K7" i="2" s="1"/>
  <c r="L7" i="2"/>
  <c r="M7" i="2" s="1"/>
  <c r="N7" i="2" s="1"/>
  <c r="O7" i="2" s="1"/>
  <c r="O8" i="2"/>
</calcChain>
</file>

<file path=xl/sharedStrings.xml><?xml version="1.0" encoding="utf-8"?>
<sst xmlns="http://schemas.openxmlformats.org/spreadsheetml/2006/main" count="31" uniqueCount="31">
  <si>
    <t>№</t>
  </si>
  <si>
    <t>Ед. изм</t>
  </si>
  <si>
    <t>Кол-во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</si>
  <si>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</si>
  <si>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</si>
  <si>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</si>
  <si>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</si>
  <si>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</si>
  <si>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</si>
  <si>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товара (работы, услуги)</t>
  </si>
  <si>
    <t>Источник информации о цене (руб./ед.изм.)</t>
  </si>
  <si>
    <t>Н(М)ЦК, контракта с учетом округления цены за единицу (руб.)</t>
  </si>
  <si>
    <t>Однородность совокупности значений выявленных цен, используемых в расчете Н(М)ЦК**</t>
  </si>
  <si>
    <t>Заказчик подтверждает, что:</t>
  </si>
  <si>
    <t>2. Характеристика товара (условия оказания услуг, выполнения работ) используемые для расчета НМЦК соответствуют описанию объектаа закупки.</t>
  </si>
  <si>
    <t>1. При расчете НМЦК на поставку товара использована информация в отношении показателей и стоимости не менее двух разных товарных знаков, а при отсутствии товарного знака - не менее двух разных производителей.</t>
  </si>
  <si>
    <t>** В соответствии с п. 3.20.1 Методических рекомендаций, утвержденных Приказом Минэкономразвития России от 02.10.2013 № 567 расчет произведен с помощью стандартных функций табличного редактора EXCEL.</t>
  </si>
  <si>
    <t xml:space="preserve">* Определение НМЦК произведено Заказчиком в соответствии с Приказом Минэкономразвития России от 02.10.2013 №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
 </t>
  </si>
  <si>
    <t>Характеристики объекта закупки</t>
  </si>
  <si>
    <t xml:space="preserve">метод сопоставимых рыночных цен (анализа рынка) в соответствии с ч.6 ст.22 Федерального закона от 05.04.2013 №44-ФЗ.  </t>
  </si>
  <si>
    <t>Используемый метод определения НМЦК:</t>
  </si>
  <si>
    <r>
      <rPr>
        <b/>
        <sz val="11"/>
        <color indexed="8"/>
        <rFont val="Times New Roman"/>
        <family val="1"/>
        <charset val="204"/>
      </rP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</si>
  <si>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 xml:space="preserve">Расчет Н(М)ЦК по формуле   </t>
    </r>
    <r>
      <rPr>
        <sz val="11"/>
        <color indexed="8"/>
        <rFont val="Times New Roman"/>
        <family val="1"/>
        <charset val="204"/>
      </rPr>
      <t xml:space="preserve">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</si>
  <si>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t>В</t>
    </r>
    <r>
      <rPr>
        <b/>
        <sz val="14"/>
        <rFont val="Times New Roman"/>
        <family val="1"/>
        <charset val="204"/>
      </rPr>
      <t>В результате проведенного расчета Н(М)Ц контракта составила (в руб.):</t>
    </r>
    <r>
      <rPr>
        <b/>
        <sz val="14"/>
        <color indexed="9"/>
        <rFont val="Times New Roman"/>
        <family val="1"/>
        <charset val="204"/>
      </rPr>
      <t xml:space="preserve">ВВ </t>
    </r>
  </si>
  <si>
    <t>Н(М)ЦК определяемая методом сопоставимых рыночных цен (анализа рынка)*</t>
  </si>
  <si>
    <t>усл. ед.</t>
  </si>
  <si>
    <t>Транспортное средство: Jaecoo J7 (тип ТС: Легковой) Supreme
1.6T 4WD (с 01.01.2023, 5 мест, код: SPR16T4WD)</t>
  </si>
  <si>
    <t xml:space="preserve">Коммер-ческое предложение №1           </t>
  </si>
  <si>
    <t xml:space="preserve">Коммер-ческое предложение №2           </t>
  </si>
  <si>
    <t xml:space="preserve">Коммер-ческое предложение №3           </t>
  </si>
  <si>
    <t>Обоснование начальной (максимальнй) цены контракта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</si>
</sst>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0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distributed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43" fontId="11" fillId="0" borderId="3" xfId="1" applyFont="1" applyBorder="1" applyAlignment="1" applyProtection="1">
      <alignment horizontal="center" vertical="center" wrapText="1"/>
      <protection locked="0"/>
    </xf>
    <xf numFmtId="43" fontId="11" fillId="0" borderId="2" xfId="1" applyFont="1" applyBorder="1" applyAlignment="1" applyProtection="1">
      <alignment horizontal="center" vertical="center" wrapText="1"/>
      <protection locked="0"/>
    </xf>
    <xf numFmtId="43" fontId="11" fillId="0" borderId="3" xfId="1" applyFont="1" applyBorder="1" applyAlignment="1">
      <alignment horizontal="center" vertical="center" wrapText="1"/>
    </xf>
    <xf numFmtId="43" fontId="13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17" fillId="0" borderId="0" xfId="0" applyNumberFormat="1" applyFont="1" applyAlignment="1">
      <alignment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>
      <alignment vertical="distributed" wrapText="1"/>
    </xf>
    <xf numFmtId="0" fontId="18" fillId="0" borderId="0" xfId="0" applyFont="1" applyAlignment="1">
      <alignment vertical="distributed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distributed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4" fillId="0" borderId="8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1228725</xdr:rowOff>
    </xdr:from>
    <xdr:to>
      <xdr:col>11</xdr:col>
      <xdr:colOff>19050</xdr:colOff>
      <xdr:row>5</xdr:row>
      <xdr:rowOff>1581150</xdr:rowOff>
    </xdr:to>
    <xdr:pic>
      <xdr:nvPicPr>
        <xdr:cNvPr id="2317" name="Picture 1">
          <a:extLst>
            <a:ext uri="{FF2B5EF4-FFF2-40B4-BE49-F238E27FC236}">
              <a16:creationId xmlns:a16="http://schemas.microsoft.com/office/drawing/2014/main" id="{50C3E8AB-3162-49AA-8D81-6085FCD46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49592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5</xdr:row>
      <xdr:rowOff>923925</xdr:rowOff>
    </xdr:from>
    <xdr:to>
      <xdr:col>9</xdr:col>
      <xdr:colOff>1019175</xdr:colOff>
      <xdr:row>5</xdr:row>
      <xdr:rowOff>1362075</xdr:rowOff>
    </xdr:to>
    <xdr:pic>
      <xdr:nvPicPr>
        <xdr:cNvPr id="2318" name="Picture 2">
          <a:extLst>
            <a:ext uri="{FF2B5EF4-FFF2-40B4-BE49-F238E27FC236}">
              <a16:creationId xmlns:a16="http://schemas.microsoft.com/office/drawing/2014/main" id="{5657916D-6D0D-4174-A30D-088EACCAF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519112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5</xdr:row>
      <xdr:rowOff>2038350</xdr:rowOff>
    </xdr:from>
    <xdr:to>
      <xdr:col>11</xdr:col>
      <xdr:colOff>1504950</xdr:colOff>
      <xdr:row>5</xdr:row>
      <xdr:rowOff>2505075</xdr:rowOff>
    </xdr:to>
    <xdr:pic>
      <xdr:nvPicPr>
        <xdr:cNvPr id="2319" name="Picture 5">
          <a:extLst>
            <a:ext uri="{FF2B5EF4-FFF2-40B4-BE49-F238E27FC236}">
              <a16:creationId xmlns:a16="http://schemas.microsoft.com/office/drawing/2014/main" id="{593998B6-BA5B-418F-874F-91433FBF4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6305550"/>
          <a:ext cx="14859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219075</xdr:colOff>
      <xdr:row>5</xdr:row>
      <xdr:rowOff>1762125</xdr:rowOff>
    </xdr:from>
    <xdr:to>
      <xdr:col>11</xdr:col>
      <xdr:colOff>371475</xdr:colOff>
      <xdr:row>5</xdr:row>
      <xdr:rowOff>1990725</xdr:rowOff>
    </xdr:to>
    <xdr:pic>
      <xdr:nvPicPr>
        <xdr:cNvPr id="2320" name="Picture 6">
          <a:extLst>
            <a:ext uri="{FF2B5EF4-FFF2-40B4-BE49-F238E27FC236}">
              <a16:creationId xmlns:a16="http://schemas.microsoft.com/office/drawing/2014/main" id="{64B3E55D-9384-4B2A-A5D0-3E0AE85A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029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view="pageBreakPreview" topLeftCell="A7" zoomScaleNormal="100" workbookViewId="0">
      <selection activeCell="M23" sqref="M23"/>
    </sheetView>
  </sheetViews>
  <sheetFormatPr defaultRowHeight="12.75" x14ac:dyDescent="0.2"/>
  <cols>
    <col min="1" max="1" width="4" style="1" customWidth="1"/>
    <col min="2" max="2" width="23.42578125" style="1" customWidth="1"/>
    <col min="3" max="3" width="5.85546875" style="1" customWidth="1"/>
    <col min="4" max="4" width="5.28515625" style="1" customWidth="1"/>
    <col min="5" max="5" width="14.42578125" style="1" customWidth="1"/>
    <col min="6" max="6" width="16" style="1" customWidth="1"/>
    <col min="7" max="7" width="15" style="1" customWidth="1"/>
    <col min="8" max="8" width="7.5703125" style="1" customWidth="1"/>
    <col min="9" max="9" width="15.28515625" style="1" customWidth="1"/>
    <col min="10" max="10" width="13.140625" style="1" customWidth="1"/>
    <col min="11" max="11" width="14.28515625" style="1" customWidth="1"/>
    <col min="12" max="12" width="22.7109375" style="1" customWidth="1"/>
    <col min="13" max="13" width="16.5703125" style="1" customWidth="1"/>
    <col min="14" max="14" width="15.7109375" style="1" customWidth="1"/>
    <col min="15" max="15" width="17" style="1" customWidth="1"/>
    <col min="16" max="16384" width="9.140625" style="1"/>
  </cols>
  <sheetData>
    <row r="1" spans="1:15" ht="22.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78.75" customHeight="1" x14ac:dyDescent="0.2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3.5" customHeight="1" x14ac:dyDescent="0.2">
      <c r="A3" s="17"/>
      <c r="B3" s="16" t="s">
        <v>18</v>
      </c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</row>
    <row r="4" spans="1:15" ht="18.75" customHeight="1" x14ac:dyDescent="0.2">
      <c r="A4" s="6"/>
      <c r="B4" s="6" t="s">
        <v>20</v>
      </c>
      <c r="C4" s="47" t="s">
        <v>19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6"/>
      <c r="O4" s="6"/>
    </row>
    <row r="5" spans="1:15" s="4" customFormat="1" ht="36" customHeight="1" x14ac:dyDescent="0.3">
      <c r="A5" s="41" t="s">
        <v>0</v>
      </c>
      <c r="B5" s="41" t="s">
        <v>9</v>
      </c>
      <c r="C5" s="41" t="s">
        <v>1</v>
      </c>
      <c r="D5" s="41" t="s">
        <v>2</v>
      </c>
      <c r="E5" s="49" t="s">
        <v>10</v>
      </c>
      <c r="F5" s="50"/>
      <c r="G5" s="51"/>
      <c r="H5" s="12"/>
      <c r="I5" s="44" t="s">
        <v>12</v>
      </c>
      <c r="J5" s="45"/>
      <c r="K5" s="46"/>
      <c r="L5" s="35" t="s">
        <v>24</v>
      </c>
      <c r="M5" s="36"/>
      <c r="N5" s="36"/>
      <c r="O5" s="37"/>
    </row>
    <row r="6" spans="1:15" s="4" customFormat="1" ht="207" customHeight="1" x14ac:dyDescent="0.3">
      <c r="A6" s="42"/>
      <c r="B6" s="42"/>
      <c r="C6" s="42"/>
      <c r="D6" s="42"/>
      <c r="E6" s="13" t="s">
        <v>27</v>
      </c>
      <c r="F6" s="13" t="s">
        <v>28</v>
      </c>
      <c r="G6" s="13" t="s">
        <v>29</v>
      </c>
      <c r="H6" s="13" t="s">
        <v>5</v>
      </c>
      <c r="I6" s="13" t="s">
        <v>4</v>
      </c>
      <c r="J6" s="13" t="s">
        <v>3</v>
      </c>
      <c r="K6" s="14" t="s">
        <v>21</v>
      </c>
      <c r="L6" s="15" t="s">
        <v>22</v>
      </c>
      <c r="M6" s="14" t="s">
        <v>7</v>
      </c>
      <c r="N6" s="14" t="s">
        <v>8</v>
      </c>
      <c r="O6" s="14" t="s">
        <v>11</v>
      </c>
    </row>
    <row r="7" spans="1:15" s="4" customFormat="1" ht="112.5" customHeight="1" x14ac:dyDescent="0.3">
      <c r="A7" s="24">
        <v>1</v>
      </c>
      <c r="B7" s="26" t="s">
        <v>26</v>
      </c>
      <c r="C7" s="25" t="s">
        <v>25</v>
      </c>
      <c r="D7" s="21">
        <v>1</v>
      </c>
      <c r="E7" s="27">
        <v>6287655.9000000004</v>
      </c>
      <c r="F7" s="28">
        <v>5878787.7999999998</v>
      </c>
      <c r="G7" s="27">
        <v>5859732.5999999996</v>
      </c>
      <c r="H7" s="27" t="s">
        <v>6</v>
      </c>
      <c r="I7" s="29">
        <f>AVERAGE(E7:G7)</f>
        <v>6008725.4333333327</v>
      </c>
      <c r="J7" s="29">
        <f t="shared" ref="J7" si="0">SQRT(((SUM((POWER(G7-I7,2)),(POWER(F7-I7,2)),(POWER(E7-I7,2)))/(COLUMNS(E7:G7)-1))))</f>
        <v>241748.68994044937</v>
      </c>
      <c r="K7" s="29">
        <f t="shared" ref="K7" si="1">J7/I7*100</f>
        <v>4.0232940017420571</v>
      </c>
      <c r="L7" s="29">
        <f t="shared" ref="L7" si="2">((D7/3)*(SUM(E7:G7)))</f>
        <v>6008725.4333333317</v>
      </c>
      <c r="M7" s="30">
        <f t="shared" ref="M7" si="3">L7/D7</f>
        <v>6008725.4333333317</v>
      </c>
      <c r="N7" s="30">
        <f t="shared" ref="N7" si="4">ROUNDDOWN(M7,2)</f>
        <v>6008725.4299999997</v>
      </c>
      <c r="O7" s="30">
        <f t="shared" ref="O7" si="5">N7*D7</f>
        <v>6008725.4299999997</v>
      </c>
    </row>
    <row r="8" spans="1:15" ht="53.25" customHeight="1" x14ac:dyDescent="0.2">
      <c r="A8" s="52" t="s">
        <v>23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31"/>
      <c r="O8" s="32" t="e">
        <f>SUM(#REF!)</f>
        <v>#REF!</v>
      </c>
    </row>
    <row r="9" spans="1:15" ht="18.75" x14ac:dyDescent="0.2">
      <c r="A9" s="39" t="s">
        <v>17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s="2" customFormat="1" ht="18" customHeight="1" x14ac:dyDescent="0.25">
      <c r="A10" s="43" t="s">
        <v>16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s="2" customFormat="1" ht="10.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s="2" customFormat="1" ht="39" customHeight="1" x14ac:dyDescent="0.25">
      <c r="A12" s="43" t="s">
        <v>13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s="2" customFormat="1" ht="10.5" customHeight="1" x14ac:dyDescent="0.25">
      <c r="A13" s="43" t="s">
        <v>15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s="2" customFormat="1" ht="9.7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s="2" customFormat="1" ht="18.75" customHeight="1" x14ac:dyDescent="0.25">
      <c r="A15" s="43" t="s">
        <v>14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s="2" customFormat="1" ht="5.25" customHeight="1" x14ac:dyDescent="0.3">
      <c r="A16" s="8"/>
      <c r="B16" s="8"/>
      <c r="C16" s="8"/>
      <c r="D16" s="4"/>
      <c r="E16" s="9"/>
      <c r="F16" s="10"/>
      <c r="G16" s="11"/>
      <c r="H16" s="5"/>
      <c r="I16" s="5"/>
      <c r="J16" s="5"/>
      <c r="K16" s="5"/>
      <c r="L16" s="5"/>
      <c r="M16" s="5"/>
      <c r="N16" s="5"/>
      <c r="O16" s="5"/>
    </row>
    <row r="17" spans="1:15" s="2" customFormat="1" ht="21.75" customHeight="1" x14ac:dyDescent="0.3">
      <c r="A17" s="8"/>
      <c r="B17" s="38"/>
      <c r="C17" s="38"/>
      <c r="D17" s="38"/>
      <c r="E17" s="38"/>
      <c r="F17" s="10"/>
      <c r="G17" s="11"/>
      <c r="H17" s="5"/>
      <c r="I17" s="5"/>
      <c r="J17" s="5"/>
      <c r="K17" s="5"/>
      <c r="L17" s="5"/>
      <c r="M17" s="5"/>
      <c r="N17" s="5"/>
      <c r="O17" s="5"/>
    </row>
    <row r="18" spans="1:15" ht="15.75" customHeight="1" x14ac:dyDescent="0.3">
      <c r="A18" s="48"/>
      <c r="B18" s="48"/>
      <c r="C18" s="48"/>
      <c r="D18" s="48"/>
      <c r="E18" s="48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s="3" customFormat="1" ht="11.25" customHeight="1" x14ac:dyDescent="0.3">
      <c r="A19" s="23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" customFormat="1" ht="27" customHeight="1" x14ac:dyDescent="0.3">
      <c r="A20" s="23"/>
      <c r="B20" s="23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4" customFormat="1" ht="19.5" customHeight="1" x14ac:dyDescent="0.3">
      <c r="A21" s="23"/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s="4" customFormat="1" ht="14.25" customHeight="1" x14ac:dyDescent="0.3">
      <c r="A22" s="23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 s="4" customFormat="1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4" customFormat="1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4" customFormat="1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</sheetData>
  <mergeCells count="19">
    <mergeCell ref="A18:E18"/>
    <mergeCell ref="A15:O15"/>
    <mergeCell ref="A11:O11"/>
    <mergeCell ref="D5:D6"/>
    <mergeCell ref="E5:G5"/>
    <mergeCell ref="C5:C6"/>
    <mergeCell ref="A8:M8"/>
    <mergeCell ref="A2:O2"/>
    <mergeCell ref="A1:O1"/>
    <mergeCell ref="L5:O5"/>
    <mergeCell ref="B17:E17"/>
    <mergeCell ref="A9:O9"/>
    <mergeCell ref="A5:A6"/>
    <mergeCell ref="B5:B6"/>
    <mergeCell ref="A13:O13"/>
    <mergeCell ref="I5:K5"/>
    <mergeCell ref="C4:M4"/>
    <mergeCell ref="A10:O10"/>
    <mergeCell ref="A12:O12"/>
  </mergeCells>
  <phoneticPr fontId="0" type="noConversion"/>
  <pageMargins left="0.25" right="0.25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Иван Анисимов</cp:lastModifiedBy>
  <cp:lastPrinted>2020-05-21T09:45:43Z</cp:lastPrinted>
  <dcterms:created xsi:type="dcterms:W3CDTF">2014-01-15T18:15:09Z</dcterms:created>
  <dcterms:modified xsi:type="dcterms:W3CDTF">2024-08-13T05:59:36Z</dcterms:modified>
</cp:coreProperties>
</file>