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F:\01.09.2020\По работе\9. ГАУ ДПО ЦОПП РБ\2024\Закупки\23. Берлога\На размещение\"/>
    </mc:Choice>
  </mc:AlternateContent>
  <xr:revisionPtr revIDLastSave="0" documentId="13_ncr:1_{5C8A77B1-0582-4370-9CAA-DE38377A93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" sheetId="1" r:id="rId1"/>
  </sheets>
  <calcPr calcId="181029" iterateCount="1"/>
</workbook>
</file>

<file path=xl/calcChain.xml><?xml version="1.0" encoding="utf-8"?>
<calcChain xmlns="http://schemas.openxmlformats.org/spreadsheetml/2006/main">
  <c r="L37" i="1" l="1"/>
  <c r="I5" i="1" l="1"/>
  <c r="J5" i="1" s="1"/>
  <c r="K5" i="1" s="1"/>
  <c r="I6" i="1"/>
  <c r="L6" i="1" s="1"/>
  <c r="I7" i="1"/>
  <c r="J7" i="1" s="1"/>
  <c r="K7" i="1" s="1"/>
  <c r="L7" i="1"/>
  <c r="I8" i="1"/>
  <c r="J8" i="1" s="1"/>
  <c r="K8" i="1" s="1"/>
  <c r="I9" i="1"/>
  <c r="J9" i="1"/>
  <c r="K9" i="1" s="1"/>
  <c r="L9" i="1"/>
  <c r="I10" i="1"/>
  <c r="J10" i="1" s="1"/>
  <c r="K10" i="1" s="1"/>
  <c r="L10" i="1"/>
  <c r="I11" i="1"/>
  <c r="J11" i="1"/>
  <c r="K11" i="1" s="1"/>
  <c r="L11" i="1"/>
  <c r="I12" i="1"/>
  <c r="J12" i="1"/>
  <c r="K12" i="1"/>
  <c r="L12" i="1"/>
  <c r="I13" i="1"/>
  <c r="L13" i="1" s="1"/>
  <c r="J13" i="1"/>
  <c r="K13" i="1" s="1"/>
  <c r="I14" i="1"/>
  <c r="L14" i="1" s="1"/>
  <c r="I15" i="1"/>
  <c r="J15" i="1"/>
  <c r="K15" i="1"/>
  <c r="L15" i="1"/>
  <c r="I16" i="1"/>
  <c r="J16" i="1" s="1"/>
  <c r="K16" i="1" s="1"/>
  <c r="I17" i="1"/>
  <c r="J17" i="1" s="1"/>
  <c r="K17" i="1" s="1"/>
  <c r="L17" i="1"/>
  <c r="I18" i="1"/>
  <c r="J18" i="1" s="1"/>
  <c r="K18" i="1" s="1"/>
  <c r="L18" i="1"/>
  <c r="I19" i="1"/>
  <c r="J19" i="1" s="1"/>
  <c r="K19" i="1" s="1"/>
  <c r="I20" i="1"/>
  <c r="L20" i="1" s="1"/>
  <c r="J20" i="1"/>
  <c r="K20" i="1" s="1"/>
  <c r="I21" i="1"/>
  <c r="J21" i="1"/>
  <c r="K21" i="1" s="1"/>
  <c r="L21" i="1"/>
  <c r="I22" i="1"/>
  <c r="L22" i="1" s="1"/>
  <c r="I23" i="1"/>
  <c r="J23" i="1"/>
  <c r="K23" i="1"/>
  <c r="L23" i="1"/>
  <c r="I24" i="1"/>
  <c r="J24" i="1" s="1"/>
  <c r="K24" i="1" s="1"/>
  <c r="I25" i="1"/>
  <c r="J25" i="1" s="1"/>
  <c r="K25" i="1" s="1"/>
  <c r="L25" i="1"/>
  <c r="I26" i="1"/>
  <c r="J26" i="1" s="1"/>
  <c r="K26" i="1" s="1"/>
  <c r="L26" i="1"/>
  <c r="I27" i="1"/>
  <c r="J27" i="1"/>
  <c r="K27" i="1" s="1"/>
  <c r="L27" i="1"/>
  <c r="I28" i="1"/>
  <c r="L28" i="1" s="1"/>
  <c r="J28" i="1"/>
  <c r="K28" i="1" s="1"/>
  <c r="I29" i="1"/>
  <c r="J29" i="1"/>
  <c r="K29" i="1" s="1"/>
  <c r="L29" i="1"/>
  <c r="I30" i="1"/>
  <c r="L30" i="1" s="1"/>
  <c r="I31" i="1"/>
  <c r="J31" i="1"/>
  <c r="K31" i="1"/>
  <c r="L31" i="1"/>
  <c r="I32" i="1"/>
  <c r="J32" i="1" s="1"/>
  <c r="K32" i="1" s="1"/>
  <c r="I33" i="1"/>
  <c r="J33" i="1" s="1"/>
  <c r="K33" i="1" s="1"/>
  <c r="L33" i="1"/>
  <c r="I34" i="1"/>
  <c r="J34" i="1" s="1"/>
  <c r="K34" i="1" s="1"/>
  <c r="L34" i="1"/>
  <c r="I35" i="1"/>
  <c r="J35" i="1"/>
  <c r="K35" i="1" s="1"/>
  <c r="L35" i="1"/>
  <c r="I36" i="1"/>
  <c r="L36" i="1" s="1"/>
  <c r="J36" i="1"/>
  <c r="K36" i="1" s="1"/>
  <c r="I37" i="1"/>
  <c r="J37" i="1"/>
  <c r="K37" i="1" s="1"/>
  <c r="I38" i="1"/>
  <c r="L38" i="1" s="1"/>
  <c r="I39" i="1"/>
  <c r="J39" i="1"/>
  <c r="K39" i="1"/>
  <c r="L39" i="1"/>
  <c r="I40" i="1"/>
  <c r="J40" i="1" s="1"/>
  <c r="K40" i="1" s="1"/>
  <c r="I41" i="1"/>
  <c r="J41" i="1" s="1"/>
  <c r="K41" i="1" s="1"/>
  <c r="L41" i="1"/>
  <c r="I42" i="1"/>
  <c r="J42" i="1" s="1"/>
  <c r="K42" i="1" s="1"/>
  <c r="L42" i="1"/>
  <c r="I43" i="1"/>
  <c r="J43" i="1"/>
  <c r="K43" i="1" s="1"/>
  <c r="L43" i="1"/>
  <c r="I44" i="1"/>
  <c r="L44" i="1" s="1"/>
  <c r="I45" i="1"/>
  <c r="J45" i="1" s="1"/>
  <c r="K45" i="1" s="1"/>
  <c r="L45" i="1"/>
  <c r="I46" i="1"/>
  <c r="L46" i="1" s="1"/>
  <c r="I47" i="1"/>
  <c r="J47" i="1"/>
  <c r="K47" i="1"/>
  <c r="L47" i="1"/>
  <c r="I48" i="1"/>
  <c r="J48" i="1" s="1"/>
  <c r="K48" i="1" s="1"/>
  <c r="I49" i="1"/>
  <c r="J49" i="1" s="1"/>
  <c r="K49" i="1" s="1"/>
  <c r="L49" i="1"/>
  <c r="I50" i="1"/>
  <c r="L50" i="1" s="1"/>
  <c r="L19" i="1" l="1"/>
  <c r="J44" i="1"/>
  <c r="K44" i="1" s="1"/>
  <c r="I51" i="1"/>
  <c r="J46" i="1"/>
  <c r="K46" i="1" s="1"/>
  <c r="J38" i="1"/>
  <c r="K38" i="1" s="1"/>
  <c r="J30" i="1"/>
  <c r="K30" i="1" s="1"/>
  <c r="J22" i="1"/>
  <c r="K22" i="1" s="1"/>
  <c r="J14" i="1"/>
  <c r="K14" i="1" s="1"/>
  <c r="J6" i="1"/>
  <c r="K6" i="1" s="1"/>
  <c r="L5" i="1"/>
  <c r="L48" i="1"/>
  <c r="L40" i="1"/>
  <c r="L32" i="1"/>
  <c r="L24" i="1"/>
  <c r="L16" i="1"/>
  <c r="L8" i="1"/>
  <c r="J50" i="1"/>
  <c r="K50" i="1" s="1"/>
</calcChain>
</file>

<file path=xl/sharedStrings.xml><?xml version="1.0" encoding="utf-8"?>
<sst xmlns="http://schemas.openxmlformats.org/spreadsheetml/2006/main" count="158" uniqueCount="62">
  <si>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</si>
  <si>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</si>
  <si>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</si>
  <si>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</si>
  <si>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</si>
  <si>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</si>
  <si>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</si>
  <si>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</si>
  <si>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</si>
  <si>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</si>
  <si>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</si>
  <si>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</si>
  <si>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</si>
  <si>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</si>
  <si>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Средняя арифметическая цена за единицу     руб.</t>
  </si>
  <si>
    <t>Расчет Н (МЦК) по формуле                             v - количество (объем) закупаемого товара (работы, услуги);
     ц - ср. цена за единицу    ЦКЕП = v*ц</t>
  </si>
  <si>
    <t xml:space="preserve">В соответствии с описанием предмета закупки </t>
  </si>
  <si>
    <t>рублей</t>
  </si>
  <si>
    <t>Станция паяльная</t>
  </si>
  <si>
    <r>
      <t>Мультиметр</t>
    </r>
    <r>
      <rPr>
        <b/>
        <sz val="11"/>
        <color theme="1"/>
        <rFont val="Times New Roman"/>
        <family val="1"/>
        <charset val="204"/>
      </rPr>
      <t xml:space="preserve"> </t>
    </r>
  </si>
  <si>
    <t>Держатель плат</t>
  </si>
  <si>
    <t>Оловоотсос</t>
  </si>
  <si>
    <t>Набор инструментов</t>
  </si>
  <si>
    <t xml:space="preserve">Дымоуловитель </t>
  </si>
  <si>
    <t>Набор отверток</t>
  </si>
  <si>
    <t>Верстак</t>
  </si>
  <si>
    <t>Лазерный станок</t>
  </si>
  <si>
    <t>Вытяжка к лазеру</t>
  </si>
  <si>
    <t>Фильтры к вытяжке</t>
  </si>
  <si>
    <t>3D принтер</t>
  </si>
  <si>
    <t>Фрезерногравировальный станок</t>
  </si>
  <si>
    <t>Сверлильный станок</t>
  </si>
  <si>
    <t>Столярный верстак</t>
  </si>
  <si>
    <t>Инструментальная тележка</t>
  </si>
  <si>
    <t>Учебный набор квадрокоптера</t>
  </si>
  <si>
    <t>Система навигации в помещении</t>
  </si>
  <si>
    <t>Комплект для сборки образовательное БВС мультироторного типа</t>
  </si>
  <si>
    <t>Органайзер для комплектующих</t>
  </si>
  <si>
    <t>Зарядная станция</t>
  </si>
  <si>
    <t>Трасса для проведения соревнований и обучения полетам</t>
  </si>
  <si>
    <t>Трасса для проведения соревнований и обучения полетам, микродроны</t>
  </si>
  <si>
    <t>Куб для тренировки и проверки</t>
  </si>
  <si>
    <t>Квадрокоптер тип 1</t>
  </si>
  <si>
    <t>Квадрокоптер тип 2</t>
  </si>
  <si>
    <t>Квадрокоптер тип 3</t>
  </si>
  <si>
    <t xml:space="preserve">Зарядная станция </t>
  </si>
  <si>
    <t>FPV видео-очки</t>
  </si>
  <si>
    <t>Аппаратура управления</t>
  </si>
  <si>
    <t>Тележка для хранения и зарядки  ноутбуков</t>
  </si>
  <si>
    <t>Ноутбук</t>
  </si>
  <si>
    <t xml:space="preserve">Рабочая станция </t>
  </si>
  <si>
    <t>Монитор</t>
  </si>
  <si>
    <t>Шкаф монтажный</t>
  </si>
  <si>
    <t>Коммутатор</t>
  </si>
  <si>
    <t>Wi-Fi роутер</t>
  </si>
  <si>
    <t>МФУ</t>
  </si>
  <si>
    <t>Шлем виртуальной реальности</t>
  </si>
  <si>
    <t>Графический планшет</t>
  </si>
  <si>
    <t>Шт.</t>
  </si>
  <si>
    <t xml:space="preserve">Обоснование начальной (максимальной) цены Договора на приобретение оборудования для оснащения мастерской киберфизических инноваций Национальной киберфизической платформы «Берлога»
</t>
  </si>
  <si>
    <t xml:space="preserve">При определениеии начальной (максимальной) цены Договора на приобретение оборудования для оснащения мастерской киберфизических инноваций Национальной киберфизической платформы «Берлога»
  применен метод сопоставимых рыночных цен (анализ рынка). </t>
  </si>
  <si>
    <t>Приложение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</si>
</sst>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\ ##0.00_р_._-;\-* #\ ##0.00_р_._-;_-* &quot;-&quot;??_р_._-;_-@_-"/>
    <numFmt numFmtId="165" formatCode="0.0000"/>
    <numFmt numFmtId="166" formatCode="#\ ##0.00"/>
    <numFmt numFmtId="167" formatCode="_-* #\ ##0.00\ _₽_-;\-* #\ ##0.00\ _₽_-;_-* &quot;-&quot;??\ _₽_-;_-@_-"/>
  </numFmts>
  <fonts count="11" x14ac:knownFonts="1">
    <font>
      <sz val="11"/>
      <color theme="1"/>
      <name val="Calibri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 applyProtection="1">
      <alignment vertical="center"/>
      <protection locked="0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 applyProtection="1">
      <alignment wrapText="1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6" fillId="0" borderId="1" xfId="0" applyFont="1" applyBorder="1" applyAlignment="1">
      <alignment horizontal="center" vertical="top" wrapText="1"/>
    </xf>
    <xf numFmtId="166" fontId="3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vertical="top" wrapText="1"/>
    </xf>
    <xf numFmtId="164" fontId="2" fillId="0" borderId="0" xfId="0" applyNumberFormat="1" applyFont="1"/>
    <xf numFmtId="164" fontId="1" fillId="0" borderId="0" xfId="0" applyNumberFormat="1" applyFont="1"/>
    <xf numFmtId="164" fontId="3" fillId="0" borderId="0" xfId="0" applyNumberFormat="1" applyFont="1" applyAlignment="1" applyProtection="1">
      <alignment vertical="center"/>
      <protection locked="0"/>
    </xf>
    <xf numFmtId="167" fontId="1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0" xfId="0"/>
    <xf numFmtId="0" fontId="2" fillId="0" borderId="0" xfId="0" applyFont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164" fontId="5" fillId="0" borderId="0" xfId="1" applyFont="1" applyFill="1" applyAlignment="1">
      <alignment vertical="center"/>
    </xf>
    <xf numFmtId="0" fontId="2" fillId="0" borderId="0" xfId="0" applyFont="1" applyAlignment="1">
      <alignment horizontal="righ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1476375</xdr:rowOff>
    </xdr:from>
    <xdr:to>
      <xdr:col>10</xdr:col>
      <xdr:colOff>600075</xdr:colOff>
      <xdr:row>3</xdr:row>
      <xdr:rowOff>1819275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87025" y="3324225"/>
          <a:ext cx="5905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9751060" y="3114040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tabSelected="1" zoomScale="80" zoomScaleNormal="80" workbookViewId="0">
      <selection activeCell="I1" sqref="I1:M1"/>
    </sheetView>
  </sheetViews>
  <sheetFormatPr defaultColWidth="9.140625" defaultRowHeight="12.75" x14ac:dyDescent="0.2"/>
  <cols>
    <col min="1" max="1" width="3.140625" style="4" customWidth="1"/>
    <col min="2" max="2" width="31" style="4" customWidth="1"/>
    <col min="3" max="3" width="20.5703125" style="4" customWidth="1"/>
    <col min="4" max="4" width="8.42578125" style="4" customWidth="1"/>
    <col min="5" max="5" width="8.85546875" style="4" customWidth="1"/>
    <col min="6" max="6" width="15.42578125" style="4" customWidth="1"/>
    <col min="7" max="7" width="16.140625" style="4" customWidth="1"/>
    <col min="8" max="8" width="15.7109375" style="4" customWidth="1"/>
    <col min="9" max="9" width="24.42578125" style="4" customWidth="1"/>
    <col min="10" max="10" width="13.42578125" style="4" customWidth="1"/>
    <col min="11" max="11" width="12" style="4" customWidth="1"/>
    <col min="12" max="12" width="18" style="4" customWidth="1"/>
    <col min="13" max="13" width="16.140625" style="4" customWidth="1"/>
    <col min="14" max="14" width="11.7109375" style="4" customWidth="1"/>
    <col min="15" max="16384" width="9.140625" style="4"/>
  </cols>
  <sheetData>
    <row r="1" spans="1:13" s="1" customFormat="1" ht="67.5" customHeight="1" x14ac:dyDescent="0.2">
      <c r="I1" s="34" t="s">
        <v>61</v>
      </c>
      <c r="J1" s="34"/>
      <c r="K1" s="34"/>
      <c r="L1" s="34"/>
      <c r="M1" s="34"/>
    </row>
    <row r="2" spans="1:13" s="1" customFormat="1" ht="39" customHeight="1" x14ac:dyDescent="0.2">
      <c r="A2" s="26" t="s">
        <v>59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s="1" customFormat="1" ht="39" customHeight="1" x14ac:dyDescent="0.2">
      <c r="A3" s="25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/>
      <c r="H3" s="25"/>
      <c r="I3" s="27" t="s">
        <v>6</v>
      </c>
      <c r="J3" s="27"/>
      <c r="K3" s="27"/>
      <c r="L3" s="28" t="s">
        <v>7</v>
      </c>
      <c r="M3" s="28"/>
    </row>
    <row r="4" spans="1:13" s="1" customFormat="1" ht="144" customHeight="1" x14ac:dyDescent="0.2">
      <c r="A4" s="25"/>
      <c r="B4" s="25"/>
      <c r="C4" s="25"/>
      <c r="D4" s="25"/>
      <c r="E4" s="25"/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11" t="s">
        <v>14</v>
      </c>
      <c r="M4" s="11" t="s">
        <v>15</v>
      </c>
    </row>
    <row r="5" spans="1:13" s="1" customFormat="1" ht="45" x14ac:dyDescent="0.2">
      <c r="A5" s="29">
        <v>1</v>
      </c>
      <c r="B5" s="30" t="s">
        <v>18</v>
      </c>
      <c r="C5" s="30" t="s">
        <v>16</v>
      </c>
      <c r="D5" s="30" t="s">
        <v>58</v>
      </c>
      <c r="E5" s="30">
        <v>6</v>
      </c>
      <c r="F5" s="30">
        <v>30298.91</v>
      </c>
      <c r="G5" s="30">
        <v>28856.1</v>
      </c>
      <c r="H5" s="30">
        <v>27413.3</v>
      </c>
      <c r="I5" s="31">
        <f t="shared" ref="I5:I49" si="0">AVERAGE(F5:H5)</f>
        <v>28856.103333333333</v>
      </c>
      <c r="J5" s="12">
        <f t="shared" ref="J5:J49" si="1">SQRT(((SUM((POWER(H5-I5,2)),(POWER(G5-I5,2)),(POWER(F5-I5,2)))/(COLUMNS(F5:H5)-1))))</f>
        <v>1442.8050000028882</v>
      </c>
      <c r="K5" s="12">
        <f t="shared" ref="K5:K49" si="2">J5/I5*100</f>
        <v>4.999999422431447</v>
      </c>
      <c r="L5" s="13">
        <f t="shared" ref="L5:L49" si="3">I5</f>
        <v>28856.103333333333</v>
      </c>
      <c r="M5" s="13">
        <v>173136.6</v>
      </c>
    </row>
    <row r="6" spans="1:13" s="1" customFormat="1" ht="45" x14ac:dyDescent="0.2">
      <c r="A6" s="29">
        <v>2</v>
      </c>
      <c r="B6" s="30" t="s">
        <v>19</v>
      </c>
      <c r="C6" s="30" t="s">
        <v>16</v>
      </c>
      <c r="D6" s="30" t="s">
        <v>58</v>
      </c>
      <c r="E6" s="30">
        <v>6</v>
      </c>
      <c r="F6" s="30">
        <v>3239.15</v>
      </c>
      <c r="G6" s="30">
        <v>3084.9</v>
      </c>
      <c r="H6" s="30">
        <v>2930.66</v>
      </c>
      <c r="I6" s="31">
        <f t="shared" si="0"/>
        <v>3084.9033333333332</v>
      </c>
      <c r="J6" s="12">
        <f t="shared" si="1"/>
        <v>154.24500002701342</v>
      </c>
      <c r="K6" s="12">
        <f t="shared" si="2"/>
        <v>4.9999945982212326</v>
      </c>
      <c r="L6" s="13">
        <f t="shared" si="3"/>
        <v>3084.9033333333332</v>
      </c>
      <c r="M6" s="13">
        <v>18509.400000000001</v>
      </c>
    </row>
    <row r="7" spans="1:13" s="1" customFormat="1" ht="45" x14ac:dyDescent="0.2">
      <c r="A7" s="29">
        <v>3</v>
      </c>
      <c r="B7" s="30" t="s">
        <v>20</v>
      </c>
      <c r="C7" s="30" t="s">
        <v>16</v>
      </c>
      <c r="D7" s="30" t="s">
        <v>58</v>
      </c>
      <c r="E7" s="30">
        <v>6</v>
      </c>
      <c r="F7" s="30">
        <v>888.62</v>
      </c>
      <c r="G7" s="30">
        <v>846.3</v>
      </c>
      <c r="H7" s="30">
        <v>803.99</v>
      </c>
      <c r="I7" s="31">
        <f t="shared" si="0"/>
        <v>846.30333333333328</v>
      </c>
      <c r="J7" s="12">
        <f t="shared" si="1"/>
        <v>42.315000098467834</v>
      </c>
      <c r="K7" s="12">
        <f t="shared" si="2"/>
        <v>4.999980318144539</v>
      </c>
      <c r="L7" s="13">
        <f t="shared" si="3"/>
        <v>846.30333333333328</v>
      </c>
      <c r="M7" s="13">
        <v>5077.8</v>
      </c>
    </row>
    <row r="8" spans="1:13" s="1" customFormat="1" ht="45" x14ac:dyDescent="0.2">
      <c r="A8" s="29">
        <v>4</v>
      </c>
      <c r="B8" s="30" t="s">
        <v>21</v>
      </c>
      <c r="C8" s="30" t="s">
        <v>16</v>
      </c>
      <c r="D8" s="30" t="s">
        <v>58</v>
      </c>
      <c r="E8" s="30">
        <v>6</v>
      </c>
      <c r="F8" s="30">
        <v>659.3</v>
      </c>
      <c r="G8" s="30">
        <v>627.9</v>
      </c>
      <c r="H8" s="30">
        <v>596.51</v>
      </c>
      <c r="I8" s="31">
        <f t="shared" si="0"/>
        <v>627.90333333333331</v>
      </c>
      <c r="J8" s="12">
        <f t="shared" si="1"/>
        <v>31.395000132717506</v>
      </c>
      <c r="K8" s="12">
        <f t="shared" si="2"/>
        <v>4.9999734777727207</v>
      </c>
      <c r="L8" s="13">
        <f t="shared" si="3"/>
        <v>627.90333333333331</v>
      </c>
      <c r="M8" s="13">
        <v>3767.4</v>
      </c>
    </row>
    <row r="9" spans="1:13" s="1" customFormat="1" ht="45" x14ac:dyDescent="0.2">
      <c r="A9" s="29">
        <v>5</v>
      </c>
      <c r="B9" s="30" t="s">
        <v>22</v>
      </c>
      <c r="C9" s="30" t="s">
        <v>16</v>
      </c>
      <c r="D9" s="30" t="s">
        <v>58</v>
      </c>
      <c r="E9" s="30">
        <v>6</v>
      </c>
      <c r="F9" s="30">
        <v>19922.18</v>
      </c>
      <c r="G9" s="30">
        <v>18973.5</v>
      </c>
      <c r="H9" s="30">
        <v>18024.830000000002</v>
      </c>
      <c r="I9" s="31">
        <f t="shared" si="0"/>
        <v>18973.503333333334</v>
      </c>
      <c r="J9" s="12">
        <f t="shared" si="1"/>
        <v>948.67500000439134</v>
      </c>
      <c r="K9" s="12">
        <f t="shared" si="2"/>
        <v>4.9999991216051543</v>
      </c>
      <c r="L9" s="13">
        <f t="shared" si="3"/>
        <v>18973.503333333334</v>
      </c>
      <c r="M9" s="13">
        <v>113841</v>
      </c>
    </row>
    <row r="10" spans="1:13" s="1" customFormat="1" ht="45" x14ac:dyDescent="0.2">
      <c r="A10" s="29">
        <v>6</v>
      </c>
      <c r="B10" s="30" t="s">
        <v>23</v>
      </c>
      <c r="C10" s="30" t="s">
        <v>16</v>
      </c>
      <c r="D10" s="30" t="s">
        <v>58</v>
      </c>
      <c r="E10" s="30">
        <v>6</v>
      </c>
      <c r="F10" s="30">
        <v>5561.01</v>
      </c>
      <c r="G10" s="30">
        <v>5296.2</v>
      </c>
      <c r="H10" s="30">
        <v>5031.3900000000003</v>
      </c>
      <c r="I10" s="31">
        <f t="shared" si="0"/>
        <v>5296.2</v>
      </c>
      <c r="J10" s="12">
        <f t="shared" si="1"/>
        <v>264.80999999999995</v>
      </c>
      <c r="K10" s="12">
        <f t="shared" si="2"/>
        <v>4.9999999999999991</v>
      </c>
      <c r="L10" s="13">
        <f t="shared" si="3"/>
        <v>5296.2</v>
      </c>
      <c r="M10" s="13">
        <v>31777.200000000001</v>
      </c>
    </row>
    <row r="11" spans="1:13" s="1" customFormat="1" ht="45" x14ac:dyDescent="0.2">
      <c r="A11" s="29">
        <v>7</v>
      </c>
      <c r="B11" s="30" t="s">
        <v>24</v>
      </c>
      <c r="C11" s="30" t="s">
        <v>16</v>
      </c>
      <c r="D11" s="30" t="s">
        <v>58</v>
      </c>
      <c r="E11" s="30">
        <v>6</v>
      </c>
      <c r="F11" s="30">
        <v>22301.37</v>
      </c>
      <c r="G11" s="30">
        <v>21239.4</v>
      </c>
      <c r="H11" s="30">
        <v>20177.43</v>
      </c>
      <c r="I11" s="31">
        <f t="shared" si="0"/>
        <v>21239.4</v>
      </c>
      <c r="J11" s="12">
        <f t="shared" si="1"/>
        <v>1061.9699999999993</v>
      </c>
      <c r="K11" s="12">
        <f t="shared" si="2"/>
        <v>4.9999999999999964</v>
      </c>
      <c r="L11" s="13">
        <f t="shared" si="3"/>
        <v>21239.4</v>
      </c>
      <c r="M11" s="13">
        <v>127436.4</v>
      </c>
    </row>
    <row r="12" spans="1:13" s="1" customFormat="1" ht="45" x14ac:dyDescent="0.2">
      <c r="A12" s="29">
        <v>8</v>
      </c>
      <c r="B12" s="30" t="s">
        <v>25</v>
      </c>
      <c r="C12" s="30" t="s">
        <v>16</v>
      </c>
      <c r="D12" s="30" t="s">
        <v>58</v>
      </c>
      <c r="E12" s="30">
        <v>6</v>
      </c>
      <c r="F12" s="30">
        <v>49331.040000000001</v>
      </c>
      <c r="G12" s="30">
        <v>46981.94</v>
      </c>
      <c r="H12" s="30">
        <v>44632.84</v>
      </c>
      <c r="I12" s="31">
        <f t="shared" si="0"/>
        <v>46981.94</v>
      </c>
      <c r="J12" s="12">
        <f t="shared" si="1"/>
        <v>2349.1000000000022</v>
      </c>
      <c r="K12" s="12">
        <f t="shared" si="2"/>
        <v>5.0000063854323642</v>
      </c>
      <c r="L12" s="13">
        <f t="shared" si="3"/>
        <v>46981.94</v>
      </c>
      <c r="M12" s="13">
        <v>281891.64</v>
      </c>
    </row>
    <row r="13" spans="1:13" s="1" customFormat="1" ht="45" x14ac:dyDescent="0.2">
      <c r="A13" s="29">
        <v>9</v>
      </c>
      <c r="B13" s="30" t="s">
        <v>26</v>
      </c>
      <c r="C13" s="30" t="s">
        <v>16</v>
      </c>
      <c r="D13" s="30" t="s">
        <v>58</v>
      </c>
      <c r="E13" s="30">
        <v>1</v>
      </c>
      <c r="F13" s="30">
        <v>1289925</v>
      </c>
      <c r="G13" s="30">
        <v>1228500</v>
      </c>
      <c r="H13" s="30">
        <v>1167075</v>
      </c>
      <c r="I13" s="31">
        <f t="shared" si="0"/>
        <v>1228500</v>
      </c>
      <c r="J13" s="12">
        <f t="shared" si="1"/>
        <v>61425</v>
      </c>
      <c r="K13" s="12">
        <f t="shared" si="2"/>
        <v>5</v>
      </c>
      <c r="L13" s="13">
        <f t="shared" si="3"/>
        <v>1228500</v>
      </c>
      <c r="M13" s="13">
        <v>1228500</v>
      </c>
    </row>
    <row r="14" spans="1:13" s="1" customFormat="1" ht="45" x14ac:dyDescent="0.2">
      <c r="A14" s="29">
        <v>10</v>
      </c>
      <c r="B14" s="30" t="s">
        <v>27</v>
      </c>
      <c r="C14" s="30" t="s">
        <v>16</v>
      </c>
      <c r="D14" s="30" t="s">
        <v>58</v>
      </c>
      <c r="E14" s="30">
        <v>1</v>
      </c>
      <c r="F14" s="30">
        <v>859950</v>
      </c>
      <c r="G14" s="30">
        <v>819000</v>
      </c>
      <c r="H14" s="30">
        <v>778050</v>
      </c>
      <c r="I14" s="31">
        <f t="shared" si="0"/>
        <v>819000</v>
      </c>
      <c r="J14" s="12">
        <f t="shared" si="1"/>
        <v>40950</v>
      </c>
      <c r="K14" s="12">
        <f t="shared" si="2"/>
        <v>5</v>
      </c>
      <c r="L14" s="13">
        <f t="shared" si="3"/>
        <v>819000</v>
      </c>
      <c r="M14" s="13">
        <v>819000</v>
      </c>
    </row>
    <row r="15" spans="1:13" s="1" customFormat="1" ht="45" x14ac:dyDescent="0.2">
      <c r="A15" s="29">
        <v>11</v>
      </c>
      <c r="B15" s="30" t="s">
        <v>28</v>
      </c>
      <c r="C15" s="30" t="s">
        <v>16</v>
      </c>
      <c r="D15" s="30" t="s">
        <v>58</v>
      </c>
      <c r="E15" s="30">
        <v>1</v>
      </c>
      <c r="F15" s="30">
        <v>143325</v>
      </c>
      <c r="G15" s="30">
        <v>136500</v>
      </c>
      <c r="H15" s="30">
        <v>129675</v>
      </c>
      <c r="I15" s="31">
        <f t="shared" si="0"/>
        <v>136500</v>
      </c>
      <c r="J15" s="12">
        <f t="shared" si="1"/>
        <v>6825</v>
      </c>
      <c r="K15" s="12">
        <f t="shared" si="2"/>
        <v>5</v>
      </c>
      <c r="L15" s="13">
        <f t="shared" si="3"/>
        <v>136500</v>
      </c>
      <c r="M15" s="13">
        <v>136500</v>
      </c>
    </row>
    <row r="16" spans="1:13" s="1" customFormat="1" ht="45" x14ac:dyDescent="0.2">
      <c r="A16" s="29">
        <v>12</v>
      </c>
      <c r="B16" s="30" t="s">
        <v>29</v>
      </c>
      <c r="C16" s="30" t="s">
        <v>16</v>
      </c>
      <c r="D16" s="30" t="s">
        <v>58</v>
      </c>
      <c r="E16" s="30">
        <v>5</v>
      </c>
      <c r="F16" s="30">
        <v>137635</v>
      </c>
      <c r="G16" s="30">
        <v>131080.95000000001</v>
      </c>
      <c r="H16" s="30">
        <v>124526.9</v>
      </c>
      <c r="I16" s="31">
        <f t="shared" si="0"/>
        <v>131080.94999999998</v>
      </c>
      <c r="J16" s="12">
        <f t="shared" si="1"/>
        <v>6554.0500000000029</v>
      </c>
      <c r="K16" s="12">
        <f t="shared" si="2"/>
        <v>5.0000019072184054</v>
      </c>
      <c r="L16" s="13">
        <f t="shared" si="3"/>
        <v>131080.94999999998</v>
      </c>
      <c r="M16" s="13">
        <v>655404.75</v>
      </c>
    </row>
    <row r="17" spans="1:13" s="1" customFormat="1" ht="45" x14ac:dyDescent="0.2">
      <c r="A17" s="29">
        <v>13</v>
      </c>
      <c r="B17" s="30" t="s">
        <v>25</v>
      </c>
      <c r="C17" s="30" t="s">
        <v>16</v>
      </c>
      <c r="D17" s="30" t="s">
        <v>58</v>
      </c>
      <c r="E17" s="30">
        <v>5</v>
      </c>
      <c r="F17" s="30">
        <v>25153.54</v>
      </c>
      <c r="G17" s="30">
        <v>23955.75</v>
      </c>
      <c r="H17" s="30">
        <v>22757.96</v>
      </c>
      <c r="I17" s="31">
        <f t="shared" si="0"/>
        <v>23955.75</v>
      </c>
      <c r="J17" s="12">
        <f t="shared" si="1"/>
        <v>1197.7900000000009</v>
      </c>
      <c r="K17" s="12">
        <f t="shared" si="2"/>
        <v>5.0000104359078756</v>
      </c>
      <c r="L17" s="13">
        <f t="shared" si="3"/>
        <v>23955.75</v>
      </c>
      <c r="M17" s="13">
        <v>119778.75</v>
      </c>
    </row>
    <row r="18" spans="1:13" s="1" customFormat="1" ht="45" x14ac:dyDescent="0.2">
      <c r="A18" s="29">
        <v>14</v>
      </c>
      <c r="B18" s="30" t="s">
        <v>30</v>
      </c>
      <c r="C18" s="30" t="s">
        <v>16</v>
      </c>
      <c r="D18" s="30" t="s">
        <v>58</v>
      </c>
      <c r="E18" s="30">
        <v>1</v>
      </c>
      <c r="F18" s="30">
        <v>358312.5</v>
      </c>
      <c r="G18" s="30">
        <v>341250</v>
      </c>
      <c r="H18" s="30">
        <v>324187.5</v>
      </c>
      <c r="I18" s="31">
        <f t="shared" si="0"/>
        <v>341250</v>
      </c>
      <c r="J18" s="12">
        <f t="shared" si="1"/>
        <v>17062.5</v>
      </c>
      <c r="K18" s="12">
        <f t="shared" si="2"/>
        <v>5</v>
      </c>
      <c r="L18" s="13">
        <f t="shared" si="3"/>
        <v>341250</v>
      </c>
      <c r="M18" s="13">
        <v>341250</v>
      </c>
    </row>
    <row r="19" spans="1:13" s="1" customFormat="1" ht="45" x14ac:dyDescent="0.2">
      <c r="A19" s="29">
        <v>15</v>
      </c>
      <c r="B19" s="30" t="s">
        <v>31</v>
      </c>
      <c r="C19" s="30" t="s">
        <v>16</v>
      </c>
      <c r="D19" s="30" t="s">
        <v>58</v>
      </c>
      <c r="E19" s="30">
        <v>1</v>
      </c>
      <c r="F19" s="30">
        <v>16482.38</v>
      </c>
      <c r="G19" s="30">
        <v>15697.5</v>
      </c>
      <c r="H19" s="30">
        <v>14912.63</v>
      </c>
      <c r="I19" s="31">
        <f t="shared" si="0"/>
        <v>15697.503333333334</v>
      </c>
      <c r="J19" s="12">
        <f t="shared" si="1"/>
        <v>784.87500000530963</v>
      </c>
      <c r="K19" s="12">
        <f t="shared" si="2"/>
        <v>4.9999989382938574</v>
      </c>
      <c r="L19" s="13">
        <f t="shared" si="3"/>
        <v>15697.503333333334</v>
      </c>
      <c r="M19" s="13">
        <v>15697.5</v>
      </c>
    </row>
    <row r="20" spans="1:13" s="1" customFormat="1" ht="45" x14ac:dyDescent="0.2">
      <c r="A20" s="29">
        <v>16</v>
      </c>
      <c r="B20" s="30" t="s">
        <v>32</v>
      </c>
      <c r="C20" s="30" t="s">
        <v>16</v>
      </c>
      <c r="D20" s="30" t="s">
        <v>58</v>
      </c>
      <c r="E20" s="30">
        <v>1</v>
      </c>
      <c r="F20" s="30">
        <v>3651.92</v>
      </c>
      <c r="G20" s="30">
        <v>3478.02</v>
      </c>
      <c r="H20" s="30">
        <v>3304.12</v>
      </c>
      <c r="I20" s="31">
        <f t="shared" si="0"/>
        <v>3478.0200000000004</v>
      </c>
      <c r="J20" s="12">
        <f t="shared" si="1"/>
        <v>173.90000000000009</v>
      </c>
      <c r="K20" s="12">
        <f t="shared" si="2"/>
        <v>4.9999712480089267</v>
      </c>
      <c r="L20" s="13">
        <f t="shared" si="3"/>
        <v>3478.0200000000004</v>
      </c>
      <c r="M20" s="13">
        <v>3478.02</v>
      </c>
    </row>
    <row r="21" spans="1:13" s="1" customFormat="1" ht="45" x14ac:dyDescent="0.2">
      <c r="A21" s="29">
        <v>17</v>
      </c>
      <c r="B21" s="30" t="s">
        <v>33</v>
      </c>
      <c r="C21" s="30" t="s">
        <v>16</v>
      </c>
      <c r="D21" s="30" t="s">
        <v>58</v>
      </c>
      <c r="E21" s="30">
        <v>1</v>
      </c>
      <c r="F21" s="30">
        <v>296826.08</v>
      </c>
      <c r="G21" s="30">
        <v>282691.5</v>
      </c>
      <c r="H21" s="30">
        <v>268556.93</v>
      </c>
      <c r="I21" s="31">
        <f t="shared" si="0"/>
        <v>282691.50333333336</v>
      </c>
      <c r="J21" s="12">
        <f t="shared" si="1"/>
        <v>14134.575000000306</v>
      </c>
      <c r="K21" s="12">
        <f t="shared" si="2"/>
        <v>4.9999999410430238</v>
      </c>
      <c r="L21" s="13">
        <f t="shared" si="3"/>
        <v>282691.50333333336</v>
      </c>
      <c r="M21" s="13">
        <v>282691.5</v>
      </c>
    </row>
    <row r="22" spans="1:13" s="1" customFormat="1" ht="45" x14ac:dyDescent="0.2">
      <c r="A22" s="29">
        <v>18</v>
      </c>
      <c r="B22" s="30" t="s">
        <v>25</v>
      </c>
      <c r="C22" s="30" t="s">
        <v>16</v>
      </c>
      <c r="D22" s="30" t="s">
        <v>58</v>
      </c>
      <c r="E22" s="30">
        <v>5</v>
      </c>
      <c r="F22" s="30">
        <v>25153.54</v>
      </c>
      <c r="G22" s="30">
        <v>23955.75</v>
      </c>
      <c r="H22" s="30">
        <v>22757.96</v>
      </c>
      <c r="I22" s="31">
        <f t="shared" si="0"/>
        <v>23955.75</v>
      </c>
      <c r="J22" s="12">
        <f t="shared" si="1"/>
        <v>1197.7900000000009</v>
      </c>
      <c r="K22" s="12">
        <f t="shared" si="2"/>
        <v>5.0000104359078756</v>
      </c>
      <c r="L22" s="13">
        <f t="shared" si="3"/>
        <v>23955.75</v>
      </c>
      <c r="M22" s="13">
        <v>119778.75</v>
      </c>
    </row>
    <row r="23" spans="1:13" s="1" customFormat="1" ht="45" x14ac:dyDescent="0.2">
      <c r="A23" s="29">
        <v>19</v>
      </c>
      <c r="B23" s="30" t="s">
        <v>34</v>
      </c>
      <c r="C23" s="30" t="s">
        <v>16</v>
      </c>
      <c r="D23" s="30" t="s">
        <v>58</v>
      </c>
      <c r="E23" s="30">
        <v>3</v>
      </c>
      <c r="F23" s="30">
        <v>350661.15</v>
      </c>
      <c r="G23" s="30">
        <v>333963</v>
      </c>
      <c r="H23" s="30">
        <v>317264.84999999998</v>
      </c>
      <c r="I23" s="31">
        <f t="shared" si="0"/>
        <v>333963</v>
      </c>
      <c r="J23" s="12">
        <f t="shared" si="1"/>
        <v>16698.150000000023</v>
      </c>
      <c r="K23" s="12">
        <f t="shared" si="2"/>
        <v>5.0000000000000071</v>
      </c>
      <c r="L23" s="13">
        <f t="shared" si="3"/>
        <v>333963</v>
      </c>
      <c r="M23" s="13">
        <v>1001889</v>
      </c>
    </row>
    <row r="24" spans="1:13" s="1" customFormat="1" ht="45" x14ac:dyDescent="0.2">
      <c r="A24" s="29">
        <v>20</v>
      </c>
      <c r="B24" s="30" t="s">
        <v>35</v>
      </c>
      <c r="C24" s="30" t="s">
        <v>16</v>
      </c>
      <c r="D24" s="30" t="s">
        <v>58</v>
      </c>
      <c r="E24" s="30">
        <v>6</v>
      </c>
      <c r="F24" s="30">
        <v>137592</v>
      </c>
      <c r="G24" s="30">
        <v>131040</v>
      </c>
      <c r="H24" s="30">
        <v>124488</v>
      </c>
      <c r="I24" s="31">
        <f t="shared" si="0"/>
        <v>131040</v>
      </c>
      <c r="J24" s="12">
        <f t="shared" si="1"/>
        <v>6552</v>
      </c>
      <c r="K24" s="12">
        <f t="shared" si="2"/>
        <v>5</v>
      </c>
      <c r="L24" s="13">
        <f t="shared" si="3"/>
        <v>131040</v>
      </c>
      <c r="M24" s="13">
        <v>786240</v>
      </c>
    </row>
    <row r="25" spans="1:13" s="1" customFormat="1" ht="45" x14ac:dyDescent="0.2">
      <c r="A25" s="29">
        <v>21</v>
      </c>
      <c r="B25" s="30" t="s">
        <v>36</v>
      </c>
      <c r="C25" s="30" t="s">
        <v>16</v>
      </c>
      <c r="D25" s="30" t="s">
        <v>58</v>
      </c>
      <c r="E25" s="30">
        <v>3</v>
      </c>
      <c r="F25" s="30">
        <v>127008</v>
      </c>
      <c r="G25" s="30">
        <v>120960</v>
      </c>
      <c r="H25" s="30">
        <v>114912</v>
      </c>
      <c r="I25" s="31">
        <f t="shared" si="0"/>
        <v>120960</v>
      </c>
      <c r="J25" s="12">
        <f t="shared" si="1"/>
        <v>6048</v>
      </c>
      <c r="K25" s="12">
        <f t="shared" si="2"/>
        <v>5</v>
      </c>
      <c r="L25" s="13">
        <f t="shared" si="3"/>
        <v>120960</v>
      </c>
      <c r="M25" s="13">
        <v>362880</v>
      </c>
    </row>
    <row r="26" spans="1:13" s="1" customFormat="1" ht="45" x14ac:dyDescent="0.2">
      <c r="A26" s="29">
        <v>22</v>
      </c>
      <c r="B26" s="30" t="s">
        <v>37</v>
      </c>
      <c r="C26" s="30" t="s">
        <v>16</v>
      </c>
      <c r="D26" s="30" t="s">
        <v>58</v>
      </c>
      <c r="E26" s="30">
        <v>12</v>
      </c>
      <c r="F26" s="30">
        <v>4586.3999999999996</v>
      </c>
      <c r="G26" s="30">
        <v>4368</v>
      </c>
      <c r="H26" s="30">
        <v>4149.6000000000004</v>
      </c>
      <c r="I26" s="31">
        <f t="shared" si="0"/>
        <v>4368</v>
      </c>
      <c r="J26" s="12">
        <f t="shared" si="1"/>
        <v>218.39999999999964</v>
      </c>
      <c r="K26" s="12">
        <f t="shared" si="2"/>
        <v>4.999999999999992</v>
      </c>
      <c r="L26" s="13">
        <f t="shared" si="3"/>
        <v>4368</v>
      </c>
      <c r="M26" s="13">
        <v>52416</v>
      </c>
    </row>
    <row r="27" spans="1:13" s="1" customFormat="1" ht="45" x14ac:dyDescent="0.2">
      <c r="A27" s="29">
        <v>23</v>
      </c>
      <c r="B27" s="30" t="s">
        <v>38</v>
      </c>
      <c r="C27" s="30" t="s">
        <v>16</v>
      </c>
      <c r="D27" s="30" t="s">
        <v>58</v>
      </c>
      <c r="E27" s="30">
        <v>3</v>
      </c>
      <c r="F27" s="30">
        <v>25123.77</v>
      </c>
      <c r="G27" s="30">
        <v>23927.4</v>
      </c>
      <c r="H27" s="30">
        <v>22731.03</v>
      </c>
      <c r="I27" s="31">
        <f t="shared" si="0"/>
        <v>23927.399999999998</v>
      </c>
      <c r="J27" s="12">
        <f t="shared" si="1"/>
        <v>1196.3700000000008</v>
      </c>
      <c r="K27" s="12">
        <f t="shared" si="2"/>
        <v>5.0000000000000036</v>
      </c>
      <c r="L27" s="13">
        <f t="shared" si="3"/>
        <v>23927.399999999998</v>
      </c>
      <c r="M27" s="13">
        <v>71782.2</v>
      </c>
    </row>
    <row r="28" spans="1:13" s="1" customFormat="1" ht="45" x14ac:dyDescent="0.2">
      <c r="A28" s="29">
        <v>24</v>
      </c>
      <c r="B28" s="30" t="s">
        <v>39</v>
      </c>
      <c r="C28" s="30" t="s">
        <v>16</v>
      </c>
      <c r="D28" s="30" t="s">
        <v>58</v>
      </c>
      <c r="E28" s="30">
        <v>1</v>
      </c>
      <c r="F28" s="30">
        <v>1166886</v>
      </c>
      <c r="G28" s="30">
        <v>1111320</v>
      </c>
      <c r="H28" s="30">
        <v>1055754</v>
      </c>
      <c r="I28" s="31">
        <f t="shared" si="0"/>
        <v>1111320</v>
      </c>
      <c r="J28" s="12">
        <f t="shared" si="1"/>
        <v>55566</v>
      </c>
      <c r="K28" s="12">
        <f t="shared" si="2"/>
        <v>5</v>
      </c>
      <c r="L28" s="13">
        <f t="shared" si="3"/>
        <v>1111320</v>
      </c>
      <c r="M28" s="13">
        <v>1111320</v>
      </c>
    </row>
    <row r="29" spans="1:13" s="1" customFormat="1" ht="45" x14ac:dyDescent="0.2">
      <c r="A29" s="29">
        <v>25</v>
      </c>
      <c r="B29" s="30" t="s">
        <v>40</v>
      </c>
      <c r="C29" s="30" t="s">
        <v>16</v>
      </c>
      <c r="D29" s="30" t="s">
        <v>58</v>
      </c>
      <c r="E29" s="30">
        <v>2</v>
      </c>
      <c r="F29" s="30">
        <v>173445.3</v>
      </c>
      <c r="G29" s="30">
        <v>165186</v>
      </c>
      <c r="H29" s="30">
        <v>156926.70000000001</v>
      </c>
      <c r="I29" s="31">
        <f t="shared" si="0"/>
        <v>165186</v>
      </c>
      <c r="J29" s="12">
        <f t="shared" si="1"/>
        <v>8259.2999999999884</v>
      </c>
      <c r="K29" s="12">
        <f t="shared" si="2"/>
        <v>4.9999999999999929</v>
      </c>
      <c r="L29" s="13">
        <f t="shared" si="3"/>
        <v>165186</v>
      </c>
      <c r="M29" s="13">
        <v>330372</v>
      </c>
    </row>
    <row r="30" spans="1:13" s="1" customFormat="1" ht="45" x14ac:dyDescent="0.2">
      <c r="A30" s="29">
        <v>26</v>
      </c>
      <c r="B30" s="30" t="s">
        <v>41</v>
      </c>
      <c r="C30" s="30" t="s">
        <v>16</v>
      </c>
      <c r="D30" s="30" t="s">
        <v>58</v>
      </c>
      <c r="E30" s="30">
        <v>1</v>
      </c>
      <c r="F30" s="30">
        <v>99225</v>
      </c>
      <c r="G30" s="30">
        <v>94500</v>
      </c>
      <c r="H30" s="30">
        <v>89775</v>
      </c>
      <c r="I30" s="31">
        <f t="shared" si="0"/>
        <v>94500</v>
      </c>
      <c r="J30" s="12">
        <f t="shared" si="1"/>
        <v>4725</v>
      </c>
      <c r="K30" s="12">
        <f t="shared" si="2"/>
        <v>5</v>
      </c>
      <c r="L30" s="13">
        <f t="shared" si="3"/>
        <v>94500</v>
      </c>
      <c r="M30" s="13">
        <v>94500</v>
      </c>
    </row>
    <row r="31" spans="1:13" s="1" customFormat="1" ht="45" x14ac:dyDescent="0.2">
      <c r="A31" s="29">
        <v>27</v>
      </c>
      <c r="B31" s="30" t="s">
        <v>38</v>
      </c>
      <c r="C31" s="30" t="s">
        <v>16</v>
      </c>
      <c r="D31" s="30" t="s">
        <v>58</v>
      </c>
      <c r="E31" s="30">
        <v>3</v>
      </c>
      <c r="F31" s="30">
        <v>25123.77</v>
      </c>
      <c r="G31" s="30">
        <v>23927.4</v>
      </c>
      <c r="H31" s="30">
        <v>22731.03</v>
      </c>
      <c r="I31" s="31">
        <f t="shared" si="0"/>
        <v>23927.399999999998</v>
      </c>
      <c r="J31" s="12">
        <f t="shared" si="1"/>
        <v>1196.3700000000008</v>
      </c>
      <c r="K31" s="12">
        <f t="shared" si="2"/>
        <v>5.0000000000000036</v>
      </c>
      <c r="L31" s="13">
        <f t="shared" si="3"/>
        <v>23927.399999999998</v>
      </c>
      <c r="M31" s="13">
        <v>71782.2</v>
      </c>
    </row>
    <row r="32" spans="1:13" s="1" customFormat="1" ht="45" x14ac:dyDescent="0.2">
      <c r="A32" s="29">
        <v>28</v>
      </c>
      <c r="B32" s="30" t="s">
        <v>42</v>
      </c>
      <c r="C32" s="30" t="s">
        <v>16</v>
      </c>
      <c r="D32" s="30" t="s">
        <v>58</v>
      </c>
      <c r="E32" s="30">
        <v>5</v>
      </c>
      <c r="F32" s="30">
        <v>21481.55</v>
      </c>
      <c r="G32" s="30">
        <v>20458.62</v>
      </c>
      <c r="H32" s="30">
        <v>19435.689999999999</v>
      </c>
      <c r="I32" s="31">
        <f t="shared" si="0"/>
        <v>20458.62</v>
      </c>
      <c r="J32" s="12">
        <f t="shared" si="1"/>
        <v>1022.9300000000003</v>
      </c>
      <c r="K32" s="12">
        <f t="shared" si="2"/>
        <v>4.9999951120847852</v>
      </c>
      <c r="L32" s="13">
        <f t="shared" si="3"/>
        <v>20458.62</v>
      </c>
      <c r="M32" s="13">
        <v>102293.1</v>
      </c>
    </row>
    <row r="33" spans="1:13" s="1" customFormat="1" ht="45" x14ac:dyDescent="0.2">
      <c r="A33" s="29">
        <v>29</v>
      </c>
      <c r="B33" s="30" t="s">
        <v>43</v>
      </c>
      <c r="C33" s="30" t="s">
        <v>16</v>
      </c>
      <c r="D33" s="30" t="s">
        <v>58</v>
      </c>
      <c r="E33" s="30">
        <v>4</v>
      </c>
      <c r="F33" s="30">
        <v>47762.95</v>
      </c>
      <c r="G33" s="30">
        <v>45488.52</v>
      </c>
      <c r="H33" s="30">
        <v>43214.09</v>
      </c>
      <c r="I33" s="31">
        <f t="shared" si="0"/>
        <v>45488.52</v>
      </c>
      <c r="J33" s="12">
        <f t="shared" si="1"/>
        <v>2274.4300000000003</v>
      </c>
      <c r="K33" s="12">
        <f t="shared" si="2"/>
        <v>5.0000087934274413</v>
      </c>
      <c r="L33" s="13">
        <f t="shared" si="3"/>
        <v>45488.52</v>
      </c>
      <c r="M33" s="13">
        <v>181954.08</v>
      </c>
    </row>
    <row r="34" spans="1:13" s="1" customFormat="1" ht="45" x14ac:dyDescent="0.2">
      <c r="A34" s="29">
        <v>30</v>
      </c>
      <c r="B34" s="30" t="s">
        <v>44</v>
      </c>
      <c r="C34" s="30" t="s">
        <v>16</v>
      </c>
      <c r="D34" s="30" t="s">
        <v>58</v>
      </c>
      <c r="E34" s="30">
        <v>10</v>
      </c>
      <c r="F34" s="30">
        <v>3819.5</v>
      </c>
      <c r="G34" s="30">
        <v>3637.62</v>
      </c>
      <c r="H34" s="30">
        <v>3455.74</v>
      </c>
      <c r="I34" s="31">
        <f t="shared" si="0"/>
        <v>3637.6200000000003</v>
      </c>
      <c r="J34" s="12">
        <f t="shared" si="1"/>
        <v>181.88000000000011</v>
      </c>
      <c r="K34" s="12">
        <f t="shared" si="2"/>
        <v>4.9999725094979706</v>
      </c>
      <c r="L34" s="13">
        <f t="shared" si="3"/>
        <v>3637.6200000000003</v>
      </c>
      <c r="M34" s="13">
        <v>36376.199999999997</v>
      </c>
    </row>
    <row r="35" spans="1:13" s="1" customFormat="1" ht="45" x14ac:dyDescent="0.2">
      <c r="A35" s="29">
        <v>31</v>
      </c>
      <c r="B35" s="30" t="s">
        <v>45</v>
      </c>
      <c r="C35" s="30" t="s">
        <v>16</v>
      </c>
      <c r="D35" s="30" t="s">
        <v>58</v>
      </c>
      <c r="E35" s="30">
        <v>3</v>
      </c>
      <c r="F35" s="30">
        <v>4189.9399999999996</v>
      </c>
      <c r="G35" s="30">
        <v>3990.42</v>
      </c>
      <c r="H35" s="30">
        <v>3790.9</v>
      </c>
      <c r="I35" s="31">
        <f t="shared" si="0"/>
        <v>3990.42</v>
      </c>
      <c r="J35" s="12">
        <f t="shared" si="1"/>
        <v>199.51999999999975</v>
      </c>
      <c r="K35" s="12">
        <f t="shared" si="2"/>
        <v>4.9999749399812492</v>
      </c>
      <c r="L35" s="13">
        <f t="shared" si="3"/>
        <v>3990.42</v>
      </c>
      <c r="M35" s="13">
        <v>11971.26</v>
      </c>
    </row>
    <row r="36" spans="1:13" s="1" customFormat="1" ht="45" x14ac:dyDescent="0.2">
      <c r="A36" s="29">
        <v>32</v>
      </c>
      <c r="B36" s="30" t="s">
        <v>46</v>
      </c>
      <c r="C36" s="30" t="s">
        <v>16</v>
      </c>
      <c r="D36" s="30" t="s">
        <v>58</v>
      </c>
      <c r="E36" s="30">
        <v>9</v>
      </c>
      <c r="F36" s="30">
        <v>108188.33</v>
      </c>
      <c r="G36" s="30">
        <v>103036.5</v>
      </c>
      <c r="H36" s="30">
        <v>97884.68</v>
      </c>
      <c r="I36" s="31">
        <f t="shared" si="0"/>
        <v>103036.50333333334</v>
      </c>
      <c r="J36" s="12">
        <f t="shared" si="1"/>
        <v>5151.8250000008129</v>
      </c>
      <c r="K36" s="12">
        <f t="shared" si="2"/>
        <v>4.9999998382458175</v>
      </c>
      <c r="L36" s="13">
        <f t="shared" si="3"/>
        <v>103036.50333333334</v>
      </c>
      <c r="M36" s="13">
        <v>927328.5</v>
      </c>
    </row>
    <row r="37" spans="1:13" s="1" customFormat="1" ht="45" x14ac:dyDescent="0.2">
      <c r="A37" s="29">
        <v>33</v>
      </c>
      <c r="B37" s="30" t="s">
        <v>47</v>
      </c>
      <c r="C37" s="30" t="s">
        <v>16</v>
      </c>
      <c r="D37" s="30" t="s">
        <v>58</v>
      </c>
      <c r="E37" s="30">
        <v>9</v>
      </c>
      <c r="F37" s="30">
        <v>14923.44</v>
      </c>
      <c r="G37" s="30">
        <v>14212.8</v>
      </c>
      <c r="H37" s="30">
        <v>13502.16</v>
      </c>
      <c r="I37" s="31">
        <f t="shared" si="0"/>
        <v>14212.799999999997</v>
      </c>
      <c r="J37" s="12">
        <f t="shared" si="1"/>
        <v>710.64000000000033</v>
      </c>
      <c r="K37" s="12">
        <f t="shared" si="2"/>
        <v>5.0000000000000027</v>
      </c>
      <c r="L37" s="13">
        <f>I37</f>
        <v>14212.799999999997</v>
      </c>
      <c r="M37" s="13">
        <v>127915.2</v>
      </c>
    </row>
    <row r="38" spans="1:13" s="1" customFormat="1" ht="45" x14ac:dyDescent="0.2">
      <c r="A38" s="29">
        <v>34</v>
      </c>
      <c r="B38" s="30" t="s">
        <v>18</v>
      </c>
      <c r="C38" s="30" t="s">
        <v>16</v>
      </c>
      <c r="D38" s="30" t="s">
        <v>58</v>
      </c>
      <c r="E38" s="30">
        <v>2</v>
      </c>
      <c r="F38" s="30">
        <v>27968.22</v>
      </c>
      <c r="G38" s="30">
        <v>26636.400000000001</v>
      </c>
      <c r="H38" s="30">
        <v>25304.58</v>
      </c>
      <c r="I38" s="31">
        <f t="shared" si="0"/>
        <v>26636.400000000005</v>
      </c>
      <c r="J38" s="12">
        <f t="shared" si="1"/>
        <v>1331.8199999999997</v>
      </c>
      <c r="K38" s="12">
        <f t="shared" si="2"/>
        <v>4.9999999999999982</v>
      </c>
      <c r="L38" s="13">
        <f t="shared" si="3"/>
        <v>26636.400000000005</v>
      </c>
      <c r="M38" s="13">
        <v>53272.800000000003</v>
      </c>
    </row>
    <row r="39" spans="1:13" s="1" customFormat="1" ht="45" x14ac:dyDescent="0.2">
      <c r="A39" s="29">
        <v>35</v>
      </c>
      <c r="B39" s="30" t="s">
        <v>25</v>
      </c>
      <c r="C39" s="30" t="s">
        <v>16</v>
      </c>
      <c r="D39" s="30" t="s">
        <v>58</v>
      </c>
      <c r="E39" s="30">
        <v>2</v>
      </c>
      <c r="F39" s="30">
        <v>45536.34</v>
      </c>
      <c r="G39" s="30">
        <v>43367.94</v>
      </c>
      <c r="H39" s="30">
        <v>41199.54</v>
      </c>
      <c r="I39" s="31">
        <f t="shared" si="0"/>
        <v>43367.94</v>
      </c>
      <c r="J39" s="12">
        <f t="shared" si="1"/>
        <v>2168.3999999999978</v>
      </c>
      <c r="K39" s="12">
        <f t="shared" si="2"/>
        <v>5.0000069175524544</v>
      </c>
      <c r="L39" s="13">
        <f t="shared" si="3"/>
        <v>43367.94</v>
      </c>
      <c r="M39" s="13">
        <v>86735.88</v>
      </c>
    </row>
    <row r="40" spans="1:13" s="1" customFormat="1" ht="45" x14ac:dyDescent="0.2">
      <c r="A40" s="29">
        <v>36</v>
      </c>
      <c r="B40" s="30" t="s">
        <v>48</v>
      </c>
      <c r="C40" s="30" t="s">
        <v>16</v>
      </c>
      <c r="D40" s="30" t="s">
        <v>58</v>
      </c>
      <c r="E40" s="30">
        <v>1</v>
      </c>
      <c r="F40" s="30">
        <v>128459.25</v>
      </c>
      <c r="G40" s="30">
        <v>122342.14</v>
      </c>
      <c r="H40" s="30">
        <v>116225.03</v>
      </c>
      <c r="I40" s="31">
        <f t="shared" si="0"/>
        <v>122342.14000000001</v>
      </c>
      <c r="J40" s="12">
        <f t="shared" si="1"/>
        <v>6117.1100000000006</v>
      </c>
      <c r="K40" s="12">
        <f t="shared" si="2"/>
        <v>5.0000024521395483</v>
      </c>
      <c r="L40" s="13">
        <f t="shared" si="3"/>
        <v>122342.14000000001</v>
      </c>
      <c r="M40" s="13">
        <v>122342.14</v>
      </c>
    </row>
    <row r="41" spans="1:13" s="1" customFormat="1" ht="45" x14ac:dyDescent="0.2">
      <c r="A41" s="29">
        <v>37</v>
      </c>
      <c r="B41" s="30" t="s">
        <v>49</v>
      </c>
      <c r="C41" s="30" t="s">
        <v>16</v>
      </c>
      <c r="D41" s="30" t="s">
        <v>58</v>
      </c>
      <c r="E41" s="30">
        <v>8</v>
      </c>
      <c r="F41" s="30">
        <v>161813.93</v>
      </c>
      <c r="G41" s="30">
        <v>154108.5</v>
      </c>
      <c r="H41" s="30">
        <v>146403.07999999999</v>
      </c>
      <c r="I41" s="31">
        <f t="shared" si="0"/>
        <v>154108.50333333333</v>
      </c>
      <c r="J41" s="12">
        <f t="shared" si="1"/>
        <v>7705.4250000005441</v>
      </c>
      <c r="K41" s="12">
        <f t="shared" si="2"/>
        <v>4.9999998918514432</v>
      </c>
      <c r="L41" s="13">
        <f t="shared" si="3"/>
        <v>154108.50333333333</v>
      </c>
      <c r="M41" s="13">
        <v>1232868</v>
      </c>
    </row>
    <row r="42" spans="1:13" s="1" customFormat="1" ht="45" x14ac:dyDescent="0.2">
      <c r="A42" s="29">
        <v>38</v>
      </c>
      <c r="B42" s="30" t="s">
        <v>50</v>
      </c>
      <c r="C42" s="30" t="s">
        <v>16</v>
      </c>
      <c r="D42" s="30" t="s">
        <v>58</v>
      </c>
      <c r="E42" s="30">
        <v>1</v>
      </c>
      <c r="F42" s="30">
        <v>200686.53</v>
      </c>
      <c r="G42" s="30">
        <v>191130.03</v>
      </c>
      <c r="H42" s="30">
        <v>181573.53</v>
      </c>
      <c r="I42" s="31">
        <f t="shared" si="0"/>
        <v>191130.03</v>
      </c>
      <c r="J42" s="12">
        <f t="shared" si="1"/>
        <v>9556.5</v>
      </c>
      <c r="K42" s="12">
        <f t="shared" si="2"/>
        <v>4.9999992151939701</v>
      </c>
      <c r="L42" s="13">
        <f t="shared" si="3"/>
        <v>191130.03</v>
      </c>
      <c r="M42" s="13">
        <v>191130.03</v>
      </c>
    </row>
    <row r="43" spans="1:13" s="1" customFormat="1" ht="45" x14ac:dyDescent="0.2">
      <c r="A43" s="29">
        <v>39</v>
      </c>
      <c r="B43" s="30" t="s">
        <v>51</v>
      </c>
      <c r="C43" s="30" t="s">
        <v>16</v>
      </c>
      <c r="D43" s="30" t="s">
        <v>58</v>
      </c>
      <c r="E43" s="30">
        <v>1</v>
      </c>
      <c r="F43" s="30">
        <v>42996.07</v>
      </c>
      <c r="G43" s="30">
        <v>40948.639999999999</v>
      </c>
      <c r="H43" s="30">
        <v>38901.21</v>
      </c>
      <c r="I43" s="31">
        <f t="shared" si="0"/>
        <v>40948.639999999992</v>
      </c>
      <c r="J43" s="12">
        <f t="shared" si="1"/>
        <v>2047.4300000000003</v>
      </c>
      <c r="K43" s="12">
        <f t="shared" si="2"/>
        <v>4.9999951158329088</v>
      </c>
      <c r="L43" s="13">
        <f t="shared" si="3"/>
        <v>40948.639999999992</v>
      </c>
      <c r="M43" s="13">
        <v>40948.639999999999</v>
      </c>
    </row>
    <row r="44" spans="1:13" s="1" customFormat="1" ht="45" x14ac:dyDescent="0.2">
      <c r="A44" s="29">
        <v>40</v>
      </c>
      <c r="B44" s="30" t="s">
        <v>52</v>
      </c>
      <c r="C44" s="30" t="s">
        <v>16</v>
      </c>
      <c r="D44" s="30" t="s">
        <v>58</v>
      </c>
      <c r="E44" s="30">
        <v>1</v>
      </c>
      <c r="F44" s="30">
        <v>35899.620000000003</v>
      </c>
      <c r="G44" s="30">
        <v>34190.11</v>
      </c>
      <c r="H44" s="30">
        <v>32480.6</v>
      </c>
      <c r="I44" s="31">
        <f t="shared" si="0"/>
        <v>34190.110000000008</v>
      </c>
      <c r="J44" s="12">
        <f t="shared" si="1"/>
        <v>1709.510000000002</v>
      </c>
      <c r="K44" s="12">
        <f t="shared" si="2"/>
        <v>5.000013161700859</v>
      </c>
      <c r="L44" s="13">
        <f t="shared" si="3"/>
        <v>34190.110000000008</v>
      </c>
      <c r="M44" s="13">
        <v>34190.11</v>
      </c>
    </row>
    <row r="45" spans="1:13" s="1" customFormat="1" ht="45" x14ac:dyDescent="0.2">
      <c r="A45" s="29">
        <v>41</v>
      </c>
      <c r="B45" s="30" t="s">
        <v>53</v>
      </c>
      <c r="C45" s="30" t="s">
        <v>16</v>
      </c>
      <c r="D45" s="30" t="s">
        <v>58</v>
      </c>
      <c r="E45" s="30">
        <v>1</v>
      </c>
      <c r="F45" s="30">
        <v>39185.06</v>
      </c>
      <c r="G45" s="30">
        <v>37319.1</v>
      </c>
      <c r="H45" s="30">
        <v>35453.15</v>
      </c>
      <c r="I45" s="31">
        <f t="shared" si="0"/>
        <v>37319.103333333333</v>
      </c>
      <c r="J45" s="12">
        <f t="shared" si="1"/>
        <v>1865.9550000022311</v>
      </c>
      <c r="K45" s="12">
        <f t="shared" si="2"/>
        <v>4.9999995534071813</v>
      </c>
      <c r="L45" s="13">
        <f t="shared" si="3"/>
        <v>37319.103333333333</v>
      </c>
      <c r="M45" s="13">
        <v>37319.1</v>
      </c>
    </row>
    <row r="46" spans="1:13" s="1" customFormat="1" ht="45" x14ac:dyDescent="0.2">
      <c r="A46" s="29">
        <v>42</v>
      </c>
      <c r="B46" s="30" t="s">
        <v>54</v>
      </c>
      <c r="C46" s="30" t="s">
        <v>16</v>
      </c>
      <c r="D46" s="30" t="s">
        <v>58</v>
      </c>
      <c r="E46" s="30">
        <v>1</v>
      </c>
      <c r="F46" s="30">
        <v>5733</v>
      </c>
      <c r="G46" s="30">
        <v>5460</v>
      </c>
      <c r="H46" s="30">
        <v>5187</v>
      </c>
      <c r="I46" s="31">
        <f t="shared" si="0"/>
        <v>5460</v>
      </c>
      <c r="J46" s="12">
        <f t="shared" si="1"/>
        <v>273</v>
      </c>
      <c r="K46" s="12">
        <f t="shared" si="2"/>
        <v>5</v>
      </c>
      <c r="L46" s="13">
        <f t="shared" si="3"/>
        <v>5460</v>
      </c>
      <c r="M46" s="13">
        <v>5460</v>
      </c>
    </row>
    <row r="47" spans="1:13" s="1" customFormat="1" ht="45" x14ac:dyDescent="0.2">
      <c r="A47" s="29">
        <v>43</v>
      </c>
      <c r="B47" s="30" t="s">
        <v>55</v>
      </c>
      <c r="C47" s="30" t="s">
        <v>16</v>
      </c>
      <c r="D47" s="30" t="s">
        <v>58</v>
      </c>
      <c r="E47" s="30">
        <v>1</v>
      </c>
      <c r="F47" s="30">
        <v>62346.38</v>
      </c>
      <c r="G47" s="30">
        <v>59377.5</v>
      </c>
      <c r="H47" s="30">
        <v>56408.63</v>
      </c>
      <c r="I47" s="31">
        <f t="shared" si="0"/>
        <v>59377.503333333334</v>
      </c>
      <c r="J47" s="12">
        <f t="shared" si="1"/>
        <v>2968.8750000014034</v>
      </c>
      <c r="K47" s="12">
        <f t="shared" si="2"/>
        <v>4.9999997193124432</v>
      </c>
      <c r="L47" s="13">
        <f t="shared" si="3"/>
        <v>59377.503333333334</v>
      </c>
      <c r="M47" s="13">
        <v>59377.5</v>
      </c>
    </row>
    <row r="48" spans="1:13" s="1" customFormat="1" ht="45" x14ac:dyDescent="0.2">
      <c r="A48" s="29">
        <v>44</v>
      </c>
      <c r="B48" s="30" t="s">
        <v>56</v>
      </c>
      <c r="C48" s="30" t="s">
        <v>16</v>
      </c>
      <c r="D48" s="30" t="s">
        <v>58</v>
      </c>
      <c r="E48" s="30">
        <v>2</v>
      </c>
      <c r="F48" s="30">
        <v>64496.25</v>
      </c>
      <c r="G48" s="30">
        <v>61425</v>
      </c>
      <c r="H48" s="30">
        <v>58353.75</v>
      </c>
      <c r="I48" s="31">
        <f t="shared" si="0"/>
        <v>61425</v>
      </c>
      <c r="J48" s="12">
        <f t="shared" si="1"/>
        <v>3071.25</v>
      </c>
      <c r="K48" s="12">
        <f t="shared" si="2"/>
        <v>5</v>
      </c>
      <c r="L48" s="13">
        <f t="shared" si="3"/>
        <v>61425</v>
      </c>
      <c r="M48" s="13">
        <v>122850</v>
      </c>
    </row>
    <row r="49" spans="1:13" s="1" customFormat="1" ht="45" x14ac:dyDescent="0.2">
      <c r="A49" s="29">
        <v>45</v>
      </c>
      <c r="B49" s="30" t="s">
        <v>47</v>
      </c>
      <c r="C49" s="30" t="s">
        <v>16</v>
      </c>
      <c r="D49" s="30" t="s">
        <v>58</v>
      </c>
      <c r="E49" s="30">
        <v>2</v>
      </c>
      <c r="F49" s="30">
        <v>25251</v>
      </c>
      <c r="G49" s="30">
        <v>24048.57</v>
      </c>
      <c r="H49" s="30">
        <v>22846.14</v>
      </c>
      <c r="I49" s="31">
        <f t="shared" si="0"/>
        <v>24048.569999999996</v>
      </c>
      <c r="J49" s="12">
        <f t="shared" si="1"/>
        <v>1202.4300000000003</v>
      </c>
      <c r="K49" s="12">
        <f t="shared" si="2"/>
        <v>5.0000062373771099</v>
      </c>
      <c r="L49" s="13">
        <f t="shared" si="3"/>
        <v>24048.569999999996</v>
      </c>
      <c r="M49" s="13">
        <v>48097.14</v>
      </c>
    </row>
    <row r="50" spans="1:13" s="1" customFormat="1" ht="45" x14ac:dyDescent="0.2">
      <c r="A50" s="29">
        <v>46</v>
      </c>
      <c r="B50" s="30" t="s">
        <v>57</v>
      </c>
      <c r="C50" s="30" t="s">
        <v>16</v>
      </c>
      <c r="D50" s="30" t="s">
        <v>58</v>
      </c>
      <c r="E50" s="30">
        <v>9</v>
      </c>
      <c r="F50" s="30">
        <v>7739.55</v>
      </c>
      <c r="G50" s="30">
        <v>7371</v>
      </c>
      <c r="H50" s="30">
        <v>7002.45</v>
      </c>
      <c r="I50" s="31">
        <f t="shared" ref="I50" si="4">AVERAGE(F50:H50)</f>
        <v>7371</v>
      </c>
      <c r="J50" s="12">
        <f t="shared" ref="J50" si="5">SQRT(((SUM((POWER(H50-I50,2)),(POWER(G50-I50,2)),(POWER(F50-I50,2)))/(COLUMNS(F50:H50)-1))))</f>
        <v>368.55000000000018</v>
      </c>
      <c r="K50" s="12">
        <f t="shared" ref="K50" si="6">J50/I50*100</f>
        <v>5.0000000000000027</v>
      </c>
      <c r="L50" s="13">
        <f t="shared" ref="L50" si="7">I50</f>
        <v>7371</v>
      </c>
      <c r="M50" s="13">
        <v>66339</v>
      </c>
    </row>
    <row r="51" spans="1:13" s="1" customFormat="1" ht="15.75" customHeight="1" x14ac:dyDescent="0.2">
      <c r="A51" s="32">
        <v>45</v>
      </c>
      <c r="B51" s="32"/>
      <c r="C51" s="32"/>
      <c r="D51" s="32"/>
      <c r="E51" s="32"/>
      <c r="F51" s="32"/>
      <c r="G51" s="32"/>
      <c r="H51" s="32"/>
      <c r="I51" s="33">
        <f>SUM(M5:M50)</f>
        <v>11849466.790000001</v>
      </c>
      <c r="J51" s="14" t="s">
        <v>17</v>
      </c>
      <c r="K51" s="14"/>
      <c r="L51" s="14"/>
      <c r="M51" s="15"/>
    </row>
    <row r="52" spans="1:13" s="2" customFormat="1" ht="46.5" customHeight="1" x14ac:dyDescent="0.25">
      <c r="A52" s="21" t="s">
        <v>60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</row>
    <row r="53" spans="1:13" s="1" customFormat="1" ht="15.75" customHeight="1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3"/>
      <c r="M53" s="23"/>
    </row>
    <row r="54" spans="1:13" s="3" customFormat="1" ht="14.2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16"/>
      <c r="M54" s="16"/>
    </row>
    <row r="55" spans="1:13" s="2" customFormat="1" ht="16.5" customHeight="1" x14ac:dyDescent="0.25">
      <c r="B55" s="7"/>
      <c r="I55" s="17"/>
    </row>
    <row r="56" spans="1:13" s="2" customFormat="1" ht="16.5" customHeight="1" x14ac:dyDescent="0.25">
      <c r="A56" s="7"/>
      <c r="B56" s="7"/>
      <c r="C56" s="7"/>
      <c r="I56" s="18"/>
      <c r="J56" s="1"/>
      <c r="K56" s="1"/>
      <c r="L56" s="1"/>
      <c r="M56" s="1"/>
    </row>
    <row r="57" spans="1:13" s="1" customFormat="1" x14ac:dyDescent="0.2"/>
    <row r="58" spans="1:13" s="1" customFormat="1" ht="15.75" x14ac:dyDescent="0.25">
      <c r="A58" s="24"/>
      <c r="B58" s="24"/>
      <c r="C58" s="24"/>
      <c r="D58" s="24"/>
      <c r="E58" s="2"/>
      <c r="F58" s="8"/>
      <c r="G58" s="9"/>
      <c r="H58" s="10"/>
      <c r="I58" s="19"/>
      <c r="J58" s="3"/>
      <c r="K58" s="3"/>
      <c r="L58" s="3"/>
      <c r="M58" s="3"/>
    </row>
    <row r="59" spans="1:13" s="1" customFormat="1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">
      <c r="A62" s="1"/>
      <c r="B62" s="1"/>
      <c r="C62" s="1"/>
      <c r="D62" s="1"/>
      <c r="E62" s="1"/>
      <c r="F62" s="1"/>
      <c r="G62" s="1"/>
      <c r="H62" s="1"/>
      <c r="I62" s="20"/>
      <c r="J62" s="1"/>
      <c r="K62" s="1"/>
      <c r="L62" s="1"/>
      <c r="M62" s="1"/>
    </row>
    <row r="63" spans="1:13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</sheetData>
  <mergeCells count="14">
    <mergeCell ref="I1:M1"/>
    <mergeCell ref="A2:M2"/>
    <mergeCell ref="F3:H3"/>
    <mergeCell ref="I3:K3"/>
    <mergeCell ref="L3:M3"/>
    <mergeCell ref="A51:H51"/>
    <mergeCell ref="A52:M52"/>
    <mergeCell ref="A53:M53"/>
    <mergeCell ref="A58:D58"/>
    <mergeCell ref="A3:A4"/>
    <mergeCell ref="B3:B4"/>
    <mergeCell ref="C3:C4"/>
    <mergeCell ref="D3:D4"/>
    <mergeCell ref="E3:E4"/>
  </mergeCells>
  <pageMargins left="0.511811023622047" right="0.31496062992126" top="0.118110236220472" bottom="0.15748031496063" header="0" footer="0"/>
  <pageSetup paperSize="9" scale="73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1</cp:lastModifiedBy>
  <cp:lastPrinted>2021-08-04T10:11:00Z</cp:lastPrinted>
  <dcterms:created xsi:type="dcterms:W3CDTF">2014-05-19T23:28:00Z</dcterms:created>
  <dcterms:modified xsi:type="dcterms:W3CDTF">2024-08-20T04:58:21Z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EA2DE44703C64FF0AB56546B00979619_13</vt:lpwstr>
  </property>
  <property fmtid="{D5CDD505-2E9C-101B-9397-08002B2CF9AE}" pid="3" name="KSOProductBuildVer">
    <vt:lpwstr>1049-12.2.0.13266</vt:lpwstr>
  </property>
</Properties>
</file>