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Hlk153214691" localSheetId="0">Лист1!$C$8</definedName>
  </definedNames>
  <calcPr calcId="145621"/>
</workbook>
</file>

<file path=xl/calcChain.xml><?xml version="1.0" encoding="utf-8"?>
<calcChain xmlns="http://schemas.openxmlformats.org/spreadsheetml/2006/main">
  <c r="M8" i="1" l="1"/>
  <c r="J8" i="1" l="1"/>
  <c r="N8" i="1" l="1"/>
  <c r="K8" i="1" l="1"/>
  <c r="L8" i="1"/>
  <c r="N26" i="1"/>
</calcChain>
</file>

<file path=xl/sharedStrings.xml><?xml version="1.0" encoding="utf-8"?>
<sst xmlns="http://schemas.openxmlformats.org/spreadsheetml/2006/main" count="22" uniqueCount="22">
  <si>
    <t>№ п/п</t>
  </si>
  <si>
    <t>Наименование товаров, работ, услуг</t>
  </si>
  <si>
    <t>Ед. измерения</t>
  </si>
  <si>
    <t>Ценовые предложения, полученные в ходе мониторинга рынка</t>
  </si>
  <si>
    <t>Однородность совокупности выявленных цен</t>
  </si>
  <si>
    <t xml:space="preserve">Среднее квадратичное отклонение </t>
  </si>
  <si>
    <t>Цена за единицу измерения с округлением вниз до сотых долей после запятой (руб.)</t>
  </si>
  <si>
    <t xml:space="preserve">Коэффициент вариации (%)   </t>
  </si>
  <si>
    <t>ОКПД2</t>
  </si>
  <si>
    <t>Расчет начальной (максимальной) цены контракта методом сопоставимых рыночных цен (анализа рынка)</t>
  </si>
  <si>
    <t xml:space="preserve">Цена (руб.) единицы продукции, указанная в источнике № </t>
  </si>
  <si>
    <t>НМЦД, определяемая методом сопоставимых рыночных цен (анализа рынка)</t>
  </si>
  <si>
    <t xml:space="preserve">НМЦД (руб.) </t>
  </si>
  <si>
    <t>Кол-во, объем продукции (работ, услуг)</t>
  </si>
  <si>
    <t xml:space="preserve">НМЦД (руб.)  </t>
  </si>
  <si>
    <t xml:space="preserve">В результате расчета Начальная (максимальная) цена договора составила (руб.) в том числе НДС                                                </t>
  </si>
  <si>
    <t>№"1</t>
  </si>
  <si>
    <t>№2</t>
  </si>
  <si>
    <t>№3</t>
  </si>
  <si>
    <t>Поставка щебня гравийного фр.20-40 мм (мытый)</t>
  </si>
  <si>
    <t>т</t>
  </si>
  <si>
    <t>08.12.12.140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</si>
</sst>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2"/>
      <name val="Times New Roman"/>
      <family val="1"/>
      <charset val="204"/>
    </font>
    <font>
      <sz val="9"/>
      <name val="Calibri"/>
      <family val="2"/>
      <scheme val="minor"/>
    </font>
    <font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334059"/>
      <name val="Roboto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3" fillId="0" borderId="0" xfId="0" applyFont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0" xfId="0" applyFont="1"/>
    <xf numFmtId="0" fontId="1" fillId="0" borderId="5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7" fillId="0" borderId="19" xfId="0" applyFont="1" applyBorder="1" applyAlignment="1"/>
    <xf numFmtId="4" fontId="1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9524</xdr:colOff>
      <xdr:row>4</xdr:row>
      <xdr:rowOff>33337</xdr:rowOff>
    </xdr:from>
    <xdr:ext cx="1343025" cy="395288"/>
    <xdr:sp macro="" textlink="">
      <xdr:nvSpPr>
        <xdr:cNvPr id="2" name="TextBox 1"/>
        <xdr:cNvSpPr txBox="1"/>
      </xdr:nvSpPr>
      <xdr:spPr>
        <a:xfrm>
          <a:off x="6334124" y="1738312"/>
          <a:ext cx="1343025" cy="3952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800"/>
        </a:p>
      </xdr:txBody>
    </xdr:sp>
    <xdr:clientData/>
  </xdr:oneCellAnchor>
  <xdr:twoCellAnchor editAs="oneCell">
    <xdr:from>
      <xdr:col>9</xdr:col>
      <xdr:colOff>142874</xdr:colOff>
      <xdr:row>4</xdr:row>
      <xdr:rowOff>33337</xdr:rowOff>
    </xdr:from>
    <xdr:to>
      <xdr:col>9</xdr:col>
      <xdr:colOff>1238250</xdr:colOff>
      <xdr:row>6</xdr:row>
      <xdr:rowOff>319087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4" y="3967162"/>
          <a:ext cx="1095376" cy="6667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10</xdr:col>
      <xdr:colOff>28574</xdr:colOff>
      <xdr:row>5</xdr:row>
      <xdr:rowOff>33337</xdr:rowOff>
    </xdr:from>
    <xdr:ext cx="1076325" cy="233205"/>
    <xdr:sp macro="" textlink="">
      <xdr:nvSpPr>
        <xdr:cNvPr id="6" name="TextBox 5"/>
        <xdr:cNvSpPr txBox="1"/>
      </xdr:nvSpPr>
      <xdr:spPr>
        <a:xfrm>
          <a:off x="7581899" y="1928812"/>
          <a:ext cx="1076325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900"/>
        </a:p>
      </xdr:txBody>
    </xdr:sp>
    <xdr:clientData/>
  </xdr:oneCellAnchor>
  <xdr:twoCellAnchor editAs="oneCell">
    <xdr:from>
      <xdr:col>10</xdr:col>
      <xdr:colOff>38099</xdr:colOff>
      <xdr:row>4</xdr:row>
      <xdr:rowOff>71437</xdr:rowOff>
    </xdr:from>
    <xdr:to>
      <xdr:col>10</xdr:col>
      <xdr:colOff>990599</xdr:colOff>
      <xdr:row>6</xdr:row>
      <xdr:rowOff>90487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4" y="1776412"/>
          <a:ext cx="952500" cy="4000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66675</xdr:colOff>
      <xdr:row>4</xdr:row>
      <xdr:rowOff>100012</xdr:rowOff>
    </xdr:from>
    <xdr:ext cx="914400" cy="233205"/>
    <xdr:sp macro="" textlink="">
      <xdr:nvSpPr>
        <xdr:cNvPr id="9" name="TextBox 8"/>
        <xdr:cNvSpPr txBox="1"/>
      </xdr:nvSpPr>
      <xdr:spPr>
        <a:xfrm>
          <a:off x="8620125" y="1804987"/>
          <a:ext cx="9144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900"/>
        </a:p>
      </xdr:txBody>
    </xdr:sp>
    <xdr:clientData/>
  </xdr:oneCellAnchor>
  <xdr:oneCellAnchor>
    <xdr:from>
      <xdr:col>12</xdr:col>
      <xdr:colOff>28574</xdr:colOff>
      <xdr:row>5</xdr:row>
      <xdr:rowOff>33337</xdr:rowOff>
    </xdr:from>
    <xdr:ext cx="1076325" cy="233205"/>
    <xdr:sp macro="" textlink="">
      <xdr:nvSpPr>
        <xdr:cNvPr id="11" name="TextBox 10"/>
        <xdr:cNvSpPr txBox="1"/>
      </xdr:nvSpPr>
      <xdr:spPr>
        <a:xfrm>
          <a:off x="7581899" y="1928812"/>
          <a:ext cx="1076325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900"/>
        </a:p>
      </xdr:txBody>
    </xdr:sp>
    <xdr:clientData/>
  </xdr:oneCellAnchor>
  <xdr:oneCellAnchor>
    <xdr:from>
      <xdr:col>13</xdr:col>
      <xdr:colOff>66675</xdr:colOff>
      <xdr:row>4</xdr:row>
      <xdr:rowOff>100012</xdr:rowOff>
    </xdr:from>
    <xdr:ext cx="914400" cy="233205"/>
    <xdr:sp macro="" textlink="">
      <xdr:nvSpPr>
        <xdr:cNvPr id="12" name="TextBox 11"/>
        <xdr:cNvSpPr txBox="1"/>
      </xdr:nvSpPr>
      <xdr:spPr>
        <a:xfrm>
          <a:off x="8620125" y="1804987"/>
          <a:ext cx="9144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900"/>
        </a:p>
      </xdr:txBody>
    </xdr:sp>
    <xdr:clientData/>
  </xdr:oneCellAnchor>
  <xdr:twoCellAnchor editAs="oneCell">
    <xdr:from>
      <xdr:col>11</xdr:col>
      <xdr:colOff>45743</xdr:colOff>
      <xdr:row>4</xdr:row>
      <xdr:rowOff>85725</xdr:rowOff>
    </xdr:from>
    <xdr:to>
      <xdr:col>11</xdr:col>
      <xdr:colOff>1089606</xdr:colOff>
      <xdr:row>6</xdr:row>
      <xdr:rowOff>1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1511" t="43665" r="35637" b="49872"/>
        <a:stretch/>
      </xdr:blipFill>
      <xdr:spPr>
        <a:xfrm>
          <a:off x="12771143" y="3924300"/>
          <a:ext cx="1043863" cy="295276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85726</xdr:colOff>
      <xdr:row>4</xdr:row>
      <xdr:rowOff>95249</xdr:rowOff>
    </xdr:from>
    <xdr:to>
      <xdr:col>13</xdr:col>
      <xdr:colOff>1156282</xdr:colOff>
      <xdr:row>6</xdr:row>
      <xdr:rowOff>17076</xdr:rowOff>
    </xdr:to>
    <xdr:pic>
      <xdr:nvPicPr>
        <xdr:cNvPr id="14" name="Рисунок 1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1511" t="43665" r="35637" b="49872"/>
        <a:stretch/>
      </xdr:blipFill>
      <xdr:spPr>
        <a:xfrm>
          <a:off x="14897101" y="3933824"/>
          <a:ext cx="1070556" cy="302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workbookViewId="0">
      <selection activeCell="A29" sqref="A29:D29"/>
    </sheetView>
  </sheetViews>
  <sheetFormatPr defaultRowHeight="15"/>
  <cols>
    <col min="1" max="1" width="9.140625" style="2"/>
    <col min="2" max="2" width="15.7109375" style="2" customWidth="1"/>
    <col min="3" max="3" width="55.28515625" style="2" customWidth="1"/>
    <col min="4" max="4" width="9.140625" style="2"/>
    <col min="5" max="5" width="11.5703125" style="2" customWidth="1"/>
    <col min="6" max="8" width="13.7109375" style="2" customWidth="1"/>
    <col min="9" max="9" width="13.7109375" style="2" hidden="1" customWidth="1"/>
    <col min="10" max="10" width="20.140625" style="2" customWidth="1"/>
    <col min="11" max="11" width="15" style="2" customWidth="1"/>
    <col min="12" max="12" width="17.85546875" style="2" customWidth="1"/>
    <col min="13" max="13" width="13.42578125" style="2" customWidth="1"/>
    <col min="14" max="14" width="18" style="2" customWidth="1"/>
  </cols>
  <sheetData>
    <row r="1" spans="1:14" ht="15.75">
      <c r="A1" s="33" t="s">
        <v>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5.75" thickBo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48" customHeight="1" thickBot="1">
      <c r="A3" s="30" t="s">
        <v>0</v>
      </c>
      <c r="B3" s="30" t="s">
        <v>8</v>
      </c>
      <c r="C3" s="30" t="s">
        <v>1</v>
      </c>
      <c r="D3" s="30" t="s">
        <v>2</v>
      </c>
      <c r="E3" s="30" t="s">
        <v>13</v>
      </c>
      <c r="F3" s="25" t="s">
        <v>3</v>
      </c>
      <c r="G3" s="26"/>
      <c r="H3" s="26"/>
      <c r="I3" s="26"/>
      <c r="J3" s="27" t="s">
        <v>4</v>
      </c>
      <c r="K3" s="28"/>
      <c r="L3" s="29"/>
      <c r="M3" s="27" t="s">
        <v>11</v>
      </c>
      <c r="N3" s="29"/>
    </row>
    <row r="4" spans="1:14" ht="86.25" customHeight="1">
      <c r="A4" s="31"/>
      <c r="B4" s="31"/>
      <c r="C4" s="31"/>
      <c r="D4" s="31"/>
      <c r="E4" s="31"/>
      <c r="F4" s="30" t="s">
        <v>16</v>
      </c>
      <c r="G4" s="30" t="s">
        <v>17</v>
      </c>
      <c r="H4" s="30" t="s">
        <v>18</v>
      </c>
      <c r="I4" s="30" t="s">
        <v>10</v>
      </c>
      <c r="J4" s="30" t="s">
        <v>5</v>
      </c>
      <c r="K4" s="30" t="s">
        <v>7</v>
      </c>
      <c r="L4" s="30" t="s">
        <v>14</v>
      </c>
      <c r="M4" s="30" t="s">
        <v>6</v>
      </c>
      <c r="N4" s="30" t="s">
        <v>12</v>
      </c>
    </row>
    <row r="5" spans="1:14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30.75" customHeight="1" thickBo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45" customHeight="1" thickBot="1">
      <c r="A8" s="9">
        <v>1</v>
      </c>
      <c r="B8" s="18" t="s">
        <v>21</v>
      </c>
      <c r="C8" s="19" t="s">
        <v>19</v>
      </c>
      <c r="D8" s="9" t="s">
        <v>20</v>
      </c>
      <c r="E8" s="10">
        <v>90</v>
      </c>
      <c r="F8" s="16">
        <v>2050</v>
      </c>
      <c r="G8" s="16">
        <v>1930</v>
      </c>
      <c r="H8" s="16">
        <v>2400</v>
      </c>
      <c r="I8" s="16"/>
      <c r="J8" s="12">
        <f>STDEV(F8:I8)</f>
        <v>244.19937209856485</v>
      </c>
      <c r="K8" s="12">
        <f>J8/M8*100</f>
        <v>11.482727295743286</v>
      </c>
      <c r="L8" s="17">
        <f>E8*M8</f>
        <v>191400.03</v>
      </c>
      <c r="M8" s="17">
        <f>ROUND(AVERAGE(F8:H8),3)</f>
        <v>2126.6669999999999</v>
      </c>
      <c r="N8" s="17">
        <f>E8*M8</f>
        <v>191400.03</v>
      </c>
    </row>
    <row r="9" spans="1:14" ht="15.75" hidden="1" thickBot="1">
      <c r="A9" s="6">
        <v>32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1"/>
    </row>
    <row r="10" spans="1:14" ht="15.75" hidden="1" thickBot="1">
      <c r="A10" s="3">
        <v>33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  <c r="N10" s="1"/>
    </row>
    <row r="11" spans="1:14" ht="15.75" hidden="1" thickBot="1">
      <c r="A11" s="3">
        <v>34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  <c r="N11" s="1"/>
    </row>
    <row r="12" spans="1:14" ht="15.75" hidden="1" thickBot="1">
      <c r="A12" s="3">
        <v>35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  <c r="N12" s="1"/>
    </row>
    <row r="13" spans="1:14" ht="15.75" hidden="1" thickBot="1">
      <c r="A13" s="3">
        <v>36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4"/>
      <c r="N13" s="1"/>
    </row>
    <row r="14" spans="1:14" ht="15.75" hidden="1" thickBot="1">
      <c r="A14" s="3">
        <v>37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4"/>
      <c r="N14" s="1"/>
    </row>
    <row r="15" spans="1:14" ht="15.75" hidden="1" thickBot="1">
      <c r="A15" s="3">
        <v>38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4"/>
      <c r="N15" s="1"/>
    </row>
    <row r="16" spans="1:14" ht="15.75" hidden="1" thickBot="1">
      <c r="A16" s="3">
        <v>39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  <c r="N16" s="1"/>
    </row>
    <row r="17" spans="1:14" ht="15.75" hidden="1" thickBot="1">
      <c r="A17" s="3">
        <v>40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"/>
      <c r="N17" s="1"/>
    </row>
    <row r="18" spans="1:14" ht="15.75" hidden="1" thickBot="1">
      <c r="A18" s="3">
        <v>41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  <c r="N18" s="1"/>
    </row>
    <row r="19" spans="1:14" ht="15.75" hidden="1" thickBot="1">
      <c r="A19" s="3">
        <v>42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  <c r="N19" s="1"/>
    </row>
    <row r="20" spans="1:14" ht="15.75" hidden="1" thickBot="1">
      <c r="A20" s="3">
        <v>43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4"/>
      <c r="N20" s="1"/>
    </row>
    <row r="21" spans="1:14" ht="15.75" hidden="1" thickBot="1">
      <c r="A21" s="3">
        <v>44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4"/>
      <c r="N21" s="1"/>
    </row>
    <row r="22" spans="1:14" ht="15.75" hidden="1" thickBot="1">
      <c r="A22" s="3">
        <v>45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</row>
    <row r="23" spans="1:14" ht="15.75" hidden="1" thickBot="1">
      <c r="A23" s="3">
        <v>46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4"/>
      <c r="N23" s="1"/>
    </row>
    <row r="24" spans="1:14" ht="15.75" hidden="1" thickBot="1">
      <c r="A24" s="3">
        <v>47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  <c r="N24" s="1"/>
    </row>
    <row r="25" spans="1:14" ht="15.75" hidden="1" thickBot="1">
      <c r="A25" s="7">
        <v>48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8"/>
      <c r="N25" s="1"/>
    </row>
    <row r="26" spans="1:14" ht="15.75" thickBot="1">
      <c r="A26" s="22" t="s">
        <v>15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4"/>
      <c r="N26" s="13">
        <f>SUM(N8:N25)</f>
        <v>191400.03</v>
      </c>
    </row>
    <row r="29" spans="1:14" ht="18.75">
      <c r="A29" s="20"/>
      <c r="B29" s="20"/>
      <c r="C29" s="20"/>
      <c r="D29" s="20"/>
      <c r="E29" s="15"/>
      <c r="F29" s="15"/>
      <c r="G29" s="21"/>
      <c r="H29" s="21"/>
      <c r="I29" s="21"/>
      <c r="J29" s="14"/>
      <c r="K29" s="14"/>
      <c r="L29" s="14"/>
      <c r="M29" s="14"/>
      <c r="N29" s="14"/>
    </row>
  </sheetData>
  <mergeCells count="21">
    <mergeCell ref="B3:B7"/>
    <mergeCell ref="G4:G7"/>
    <mergeCell ref="I4:I7"/>
    <mergeCell ref="H4:H7"/>
    <mergeCell ref="A1:N1"/>
    <mergeCell ref="A29:D29"/>
    <mergeCell ref="G29:I29"/>
    <mergeCell ref="A26:M26"/>
    <mergeCell ref="F3:I3"/>
    <mergeCell ref="J3:L3"/>
    <mergeCell ref="M3:N3"/>
    <mergeCell ref="F4:F7"/>
    <mergeCell ref="J4:J7"/>
    <mergeCell ref="K4:K7"/>
    <mergeCell ref="L4:L7"/>
    <mergeCell ref="M4:M7"/>
    <mergeCell ref="N4:N7"/>
    <mergeCell ref="A3:A7"/>
    <mergeCell ref="C3:C7"/>
    <mergeCell ref="D3:D7"/>
    <mergeCell ref="E3:E7"/>
  </mergeCells>
  <pageMargins left="0.7" right="0.7" top="0.75" bottom="0.75" header="0.3" footer="0.3"/>
  <pageSetup paperSize="9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Лист1!_Hlk153214691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2024-08-30T13:39:12Z</dcterms:modified>
</cp:coreProperties>
</file>