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 activeTab="1"/>
  </bookViews>
  <sheets>
    <sheet name="Перечень товара" sheetId="9" r:id="rId1"/>
    <sheet name="Лист1" sheetId="10" r:id="rId2"/>
  </sheets>
  <definedNames>
    <definedName name="_xlnm._FilterDatabase" localSheetId="0" hidden="1">'Перечень товара'!$A$6:$J$42</definedName>
    <definedName name="_xlnm.Print_Area" localSheetId="0">'Перечень товара'!$A$1:$Y$7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9" l="1"/>
  <c r="H16" i="9" s="1"/>
  <c r="J16" i="9" l="1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9" i="10"/>
  <c r="K10" i="10"/>
  <c r="L10" i="10"/>
  <c r="K11" i="10"/>
  <c r="L11" i="10"/>
  <c r="K12" i="10"/>
  <c r="L12" i="10"/>
  <c r="K13" i="10"/>
  <c r="L13" i="10"/>
  <c r="K14" i="10"/>
  <c r="L14" i="10"/>
  <c r="K15" i="10"/>
  <c r="L15" i="10"/>
  <c r="K16" i="10"/>
  <c r="L16" i="10"/>
  <c r="K17" i="10"/>
  <c r="L17" i="10"/>
  <c r="K18" i="10"/>
  <c r="L18" i="10"/>
  <c r="K19" i="10"/>
  <c r="L19" i="10"/>
  <c r="K20" i="10"/>
  <c r="L20" i="10"/>
  <c r="K21" i="10"/>
  <c r="L21" i="10"/>
  <c r="K22" i="10"/>
  <c r="L22" i="10"/>
  <c r="K23" i="10"/>
  <c r="L23" i="10"/>
  <c r="K24" i="10"/>
  <c r="L24" i="10"/>
  <c r="K25" i="10"/>
  <c r="L25" i="10"/>
  <c r="K26" i="10"/>
  <c r="L26" i="10"/>
  <c r="K27" i="10"/>
  <c r="L27" i="10"/>
  <c r="K28" i="10"/>
  <c r="L28" i="10"/>
  <c r="K29" i="10"/>
  <c r="L29" i="10"/>
  <c r="K30" i="10"/>
  <c r="L30" i="10"/>
  <c r="K31" i="10"/>
  <c r="L31" i="10"/>
  <c r="K32" i="10"/>
  <c r="L32" i="10"/>
  <c r="K33" i="10"/>
  <c r="L33" i="10"/>
  <c r="K34" i="10"/>
  <c r="L34" i="10"/>
  <c r="K35" i="10"/>
  <c r="L35" i="10"/>
  <c r="K36" i="10"/>
  <c r="L36" i="10"/>
  <c r="K37" i="10"/>
  <c r="L37" i="10"/>
  <c r="K38" i="10"/>
  <c r="L38" i="10"/>
  <c r="K39" i="10"/>
  <c r="L39" i="10"/>
  <c r="K40" i="10"/>
  <c r="L40" i="10"/>
  <c r="K41" i="10"/>
  <c r="L41" i="10"/>
  <c r="K42" i="10"/>
  <c r="L42" i="10"/>
  <c r="L9" i="10"/>
  <c r="K9" i="10"/>
  <c r="K43" i="10" l="1"/>
  <c r="L43" i="10"/>
  <c r="I11" i="10"/>
  <c r="H11" i="10" s="1"/>
  <c r="D43" i="9"/>
  <c r="I28" i="10" l="1"/>
  <c r="H28" i="10" s="1"/>
  <c r="I24" i="10"/>
  <c r="H24" i="10" s="1"/>
  <c r="I40" i="10"/>
  <c r="H40" i="10" s="1"/>
  <c r="I36" i="10"/>
  <c r="H36" i="10" s="1"/>
  <c r="I31" i="10"/>
  <c r="H31" i="10" s="1"/>
  <c r="I29" i="10"/>
  <c r="H29" i="10" s="1"/>
  <c r="I23" i="10"/>
  <c r="H23" i="10" s="1"/>
  <c r="I19" i="10"/>
  <c r="H19" i="10" s="1"/>
  <c r="I10" i="10"/>
  <c r="H10" i="10" s="1"/>
  <c r="I42" i="10"/>
  <c r="H42" i="10" s="1"/>
  <c r="I41" i="10"/>
  <c r="H41" i="10" s="1"/>
  <c r="I38" i="10"/>
  <c r="H38" i="10" s="1"/>
  <c r="I34" i="10"/>
  <c r="H34" i="10" s="1"/>
  <c r="I26" i="10"/>
  <c r="H26" i="10" s="1"/>
  <c r="I17" i="10"/>
  <c r="H17" i="10" s="1"/>
  <c r="I35" i="10"/>
  <c r="H35" i="10" s="1"/>
  <c r="I27" i="10"/>
  <c r="H27" i="10" s="1"/>
  <c r="I18" i="10"/>
  <c r="H18" i="10" s="1"/>
  <c r="I30" i="10"/>
  <c r="H30" i="10" s="1"/>
  <c r="I22" i="10"/>
  <c r="H22" i="10" s="1"/>
  <c r="F43" i="10"/>
  <c r="E43" i="10"/>
  <c r="I16" i="10"/>
  <c r="H16" i="10" s="1"/>
  <c r="I14" i="10"/>
  <c r="H14" i="10" s="1"/>
  <c r="G43" i="10"/>
  <c r="I37" i="10"/>
  <c r="H37" i="10" s="1"/>
  <c r="I32" i="10"/>
  <c r="H32" i="10" s="1"/>
  <c r="I13" i="10"/>
  <c r="H13" i="10" s="1"/>
  <c r="I12" i="10"/>
  <c r="H12" i="10" s="1"/>
  <c r="I21" i="10"/>
  <c r="H21" i="10" s="1"/>
  <c r="I9" i="10"/>
  <c r="H9" i="10" s="1"/>
  <c r="I39" i="10"/>
  <c r="H39" i="10" s="1"/>
  <c r="I15" i="10"/>
  <c r="I20" i="10"/>
  <c r="I25" i="10"/>
  <c r="I33" i="10"/>
  <c r="F43" i="9"/>
  <c r="I43" i="10" l="1"/>
  <c r="H43" i="10" s="1"/>
  <c r="H15" i="10"/>
  <c r="H33" i="10"/>
  <c r="H20" i="10"/>
  <c r="H25" i="10"/>
  <c r="E43" i="9"/>
  <c r="I43" i="9" l="1"/>
  <c r="H43" i="9" s="1"/>
  <c r="I9" i="9" l="1"/>
  <c r="J9" i="9" s="1"/>
  <c r="I10" i="9"/>
  <c r="J10" i="9" s="1"/>
  <c r="I11" i="9"/>
  <c r="J11" i="9" s="1"/>
  <c r="I12" i="9"/>
  <c r="J12" i="9" s="1"/>
  <c r="I13" i="9"/>
  <c r="J13" i="9" s="1"/>
  <c r="I14" i="9"/>
  <c r="J14" i="9" s="1"/>
  <c r="I15" i="9"/>
  <c r="J15" i="9" s="1"/>
  <c r="I17" i="9"/>
  <c r="J17" i="9" s="1"/>
  <c r="I18" i="9"/>
  <c r="J18" i="9" s="1"/>
  <c r="I19" i="9"/>
  <c r="J19" i="9" s="1"/>
  <c r="I20" i="9"/>
  <c r="J20" i="9" s="1"/>
  <c r="I21" i="9"/>
  <c r="J21" i="9" s="1"/>
  <c r="I22" i="9"/>
  <c r="J22" i="9" s="1"/>
  <c r="I23" i="9"/>
  <c r="J23" i="9" s="1"/>
  <c r="I24" i="9"/>
  <c r="J24" i="9" s="1"/>
  <c r="I25" i="9"/>
  <c r="J25" i="9" s="1"/>
  <c r="I26" i="9"/>
  <c r="J26" i="9" s="1"/>
  <c r="I27" i="9"/>
  <c r="J27" i="9" s="1"/>
  <c r="I28" i="9"/>
  <c r="J28" i="9" s="1"/>
  <c r="I29" i="9"/>
  <c r="J29" i="9" s="1"/>
  <c r="I30" i="9"/>
  <c r="J30" i="9" s="1"/>
  <c r="I31" i="9"/>
  <c r="J31" i="9" s="1"/>
  <c r="I32" i="9"/>
  <c r="J32" i="9" s="1"/>
  <c r="I33" i="9"/>
  <c r="J33" i="9" s="1"/>
  <c r="I34" i="9"/>
  <c r="J34" i="9" s="1"/>
  <c r="I35" i="9"/>
  <c r="J35" i="9" s="1"/>
  <c r="I36" i="9"/>
  <c r="J36" i="9" s="1"/>
  <c r="I37" i="9"/>
  <c r="J37" i="9" s="1"/>
  <c r="I38" i="9"/>
  <c r="J38" i="9" s="1"/>
  <c r="I39" i="9"/>
  <c r="J39" i="9" s="1"/>
  <c r="I40" i="9"/>
  <c r="J40" i="9" s="1"/>
  <c r="I41" i="9"/>
  <c r="J41" i="9" s="1"/>
  <c r="I42" i="9"/>
  <c r="J42" i="9" s="1"/>
  <c r="J43" i="9" l="1"/>
  <c r="H12" i="9"/>
  <c r="H11" i="9"/>
  <c r="H42" i="9"/>
  <c r="H37" i="9"/>
  <c r="H34" i="9"/>
  <c r="H24" i="9"/>
  <c r="H21" i="9"/>
  <c r="H19" i="9"/>
  <c r="H15" i="9"/>
  <c r="H10" i="9"/>
  <c r="H39" i="9"/>
  <c r="H36" i="9"/>
  <c r="H33" i="9"/>
  <c r="H31" i="9"/>
  <c r="H29" i="9"/>
  <c r="H23" i="9"/>
  <c r="H22" i="9"/>
  <c r="H18" i="9"/>
  <c r="H14" i="9"/>
  <c r="H41" i="9"/>
  <c r="H38" i="9"/>
  <c r="H35" i="9"/>
  <c r="H32" i="9"/>
  <c r="H30" i="9"/>
  <c r="H28" i="9"/>
  <c r="H27" i="9"/>
  <c r="H17" i="9"/>
  <c r="H13" i="9"/>
  <c r="H9" i="9"/>
  <c r="H40" i="9"/>
  <c r="H26" i="9"/>
  <c r="H25" i="9"/>
  <c r="H20" i="9"/>
</calcChain>
</file>

<file path=xl/sharedStrings.xml><?xml version="1.0" encoding="utf-8"?>
<sst xmlns="http://schemas.openxmlformats.org/spreadsheetml/2006/main" count="166" uniqueCount="52">
  <si>
    <t>Обоснование начальной (максимальной) цены договора</t>
  </si>
  <si>
    <t>Расчет начальной (максимальной) цены договора представлен в таблице:</t>
  </si>
  <si>
    <t>№ п/п</t>
  </si>
  <si>
    <t>Наименование объекта закупки</t>
  </si>
  <si>
    <t>Ед. изм.</t>
  </si>
  <si>
    <t>Кол-во</t>
  </si>
  <si>
    <t>Коммерческие предложения поставщиков. Цена за ед., руб.</t>
  </si>
  <si>
    <t>Коэффициент вариации *</t>
  </si>
  <si>
    <t>Расчетная цена за ед. ** , руб.</t>
  </si>
  <si>
    <t>шт</t>
  </si>
  <si>
    <t>Объект закупки: Поставка канцелярских товаров для нужд подразделений ОГАУ «Иркутская база авиационной и наземной охраны лесов» (НСС)</t>
  </si>
  <si>
    <t xml:space="preserve">Поставщик №1 </t>
  </si>
  <si>
    <t xml:space="preserve">Поставщик №2 </t>
  </si>
  <si>
    <t xml:space="preserve">Поставщик №3 </t>
  </si>
  <si>
    <t>Бумага А4 (500л.в упаковке)</t>
  </si>
  <si>
    <t>Бумага для заметок к клеевым краем (76*76 или 75*75)</t>
  </si>
  <si>
    <t>Закладки  (стикеры-индексы) 45*12мм,  5 цв.  пластик</t>
  </si>
  <si>
    <t>Зажим канцелярский 25мм</t>
  </si>
  <si>
    <t>Зажим канцелярский 50мм</t>
  </si>
  <si>
    <t>Карандаш ч/г  2.0 HВ</t>
  </si>
  <si>
    <t xml:space="preserve">Клей-карандаш  </t>
  </si>
  <si>
    <t>Книга учета</t>
  </si>
  <si>
    <t>Кнопки гвоздики канцелярские</t>
  </si>
  <si>
    <t xml:space="preserve">Корректор ленточный  </t>
  </si>
  <si>
    <t>Ластик мягкий</t>
  </si>
  <si>
    <t>Маркер перманентный в ассортименте (синий, черный)</t>
  </si>
  <si>
    <t xml:space="preserve">Мультифора </t>
  </si>
  <si>
    <t>Папка на кнопке</t>
  </si>
  <si>
    <t>Папка-уголок</t>
  </si>
  <si>
    <t>Папка скоросшиватель Дело картонная</t>
  </si>
  <si>
    <t xml:space="preserve">Ручка шариковая  </t>
  </si>
  <si>
    <t>Ручка шариковая красная</t>
  </si>
  <si>
    <t>Скобы для степлера №10</t>
  </si>
  <si>
    <t>Скобы для степлера №24</t>
  </si>
  <si>
    <t>Скоросшиватель пластиковый прозрачный</t>
  </si>
  <si>
    <t>Скотч широкий 50*66 прозрачный</t>
  </si>
  <si>
    <t>Скрепки 28мм</t>
  </si>
  <si>
    <t>Скрепки 50мм</t>
  </si>
  <si>
    <t>Степлер №10</t>
  </si>
  <si>
    <t>Степлер №24</t>
  </si>
  <si>
    <t>Тетрадь 48л.</t>
  </si>
  <si>
    <t>Тетрадь 96 л. (размер А4)</t>
  </si>
  <si>
    <t>Штрих (кисточка)</t>
  </si>
  <si>
    <t>Блокнот А5 60 листов</t>
  </si>
  <si>
    <t>Бумажный блок для записей в пластик</t>
  </si>
  <si>
    <t>Средняя цена общая, руб.</t>
  </si>
  <si>
    <t>ИТОГО:</t>
  </si>
  <si>
    <t>Коммерческие предложения поставщиков. Общая цена позиции., руб.</t>
  </si>
  <si>
    <t>Средняя цена по позиции, руб.</t>
  </si>
  <si>
    <t>Почтовый конверт С4</t>
  </si>
  <si>
    <t>Маркер текстовый</t>
  </si>
  <si>
    <t>Калька А4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</si>
</sst>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\ ##0.00_р_._-;\-* #\ ##0.00_р_._-;_-* &quot;-&quot;??_р_._-;_-@_-"/>
    <numFmt numFmtId="165" formatCode="_-* #\ ##0.00\ _₽_-;\-* #\ ##0.00\ _₽_-;_-* &quot;-&quot;??\ _₽_-;_-@_-"/>
    <numFmt numFmtId="166" formatCode="#\ ##0.00&quot; руб&quot;"/>
    <numFmt numFmtId="167" formatCode="0.00&quot; руб&quot;"/>
    <numFmt numFmtId="168" formatCode="#,##0.00\ &quot;₽&quot;"/>
  </numFmts>
  <fonts count="14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8"/>
      <name val="Arial"/>
      <charset val="204"/>
    </font>
    <font>
      <sz val="11"/>
      <color theme="1"/>
      <name val="Calibri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horizontal="left"/>
    </xf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8" fillId="0" borderId="3" xfId="3" applyFont="1" applyBorder="1" applyAlignment="1">
      <alignment horizontal="right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8" fontId="5" fillId="0" borderId="0" xfId="0" applyNumberFormat="1" applyFont="1"/>
    <xf numFmtId="168" fontId="8" fillId="0" borderId="0" xfId="0" applyNumberFormat="1" applyFont="1"/>
    <xf numFmtId="0" fontId="5" fillId="2" borderId="0" xfId="0" applyFont="1" applyFill="1"/>
    <xf numFmtId="0" fontId="7" fillId="2" borderId="0" xfId="0" applyFont="1" applyFill="1"/>
    <xf numFmtId="168" fontId="8" fillId="2" borderId="0" xfId="0" applyNumberFormat="1" applyFont="1" applyFill="1"/>
    <xf numFmtId="166" fontId="5" fillId="2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167" fontId="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43" fontId="8" fillId="0" borderId="1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4" fontId="8" fillId="3" borderId="3" xfId="3" applyFont="1" applyFill="1" applyBorder="1" applyAlignment="1">
      <alignment horizontal="right" vertical="center" wrapText="1"/>
    </xf>
    <xf numFmtId="0" fontId="5" fillId="3" borderId="1" xfId="0" applyFont="1" applyFill="1" applyBorder="1"/>
    <xf numFmtId="168" fontId="8" fillId="2" borderId="1" xfId="0" applyNumberFormat="1" applyFont="1" applyFill="1" applyBorder="1"/>
    <xf numFmtId="168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1" xfId="7" applyFont="1" applyBorder="1" applyAlignment="1">
      <alignment vertical="center" wrapText="1" shrinkToFit="1"/>
    </xf>
    <xf numFmtId="0" fontId="7" fillId="2" borderId="1" xfId="7" applyFont="1" applyFill="1" applyBorder="1" applyAlignment="1">
      <alignment vertical="center" wrapText="1" shrinkToFit="1"/>
    </xf>
    <xf numFmtId="0" fontId="7" fillId="0" borderId="1" xfId="7" applyFont="1" applyBorder="1" applyAlignment="1">
      <alignment vertical="center" wrapText="1" shrinkToFit="1"/>
    </xf>
    <xf numFmtId="43" fontId="8" fillId="0" borderId="1" xfId="0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6" fontId="5" fillId="0" borderId="1" xfId="0" applyNumberFormat="1" applyFont="1" applyBorder="1" applyAlignment="1">
      <alignment vertical="center"/>
    </xf>
    <xf numFmtId="166" fontId="8" fillId="0" borderId="0" xfId="0" applyNumberFormat="1" applyFont="1"/>
    <xf numFmtId="166" fontId="8" fillId="0" borderId="0" xfId="0" applyNumberFormat="1" applyFont="1" applyAlignment="1">
      <alignment vertical="center"/>
    </xf>
    <xf numFmtId="0" fontId="12" fillId="0" borderId="0" xfId="0" applyFont="1"/>
    <xf numFmtId="166" fontId="9" fillId="2" borderId="1" xfId="0" applyNumberFormat="1" applyFont="1" applyFill="1" applyBorder="1" applyAlignment="1">
      <alignment horizontal="right" vertical="center" wrapText="1"/>
    </xf>
    <xf numFmtId="166" fontId="13" fillId="0" borderId="0" xfId="0" applyNumberFormat="1" applyFont="1"/>
    <xf numFmtId="0" fontId="9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168" fontId="13" fillId="2" borderId="0" xfId="0" applyNumberFormat="1" applyFont="1" applyFill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166" fontId="5" fillId="2" borderId="0" xfId="0" applyNumberFormat="1" applyFont="1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 2 2" xfId="2"/>
    <cellStyle name="Обычный 4" xfId="1"/>
    <cellStyle name="Финансовый" xfId="3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="90" zoomScaleNormal="90" workbookViewId="0">
      <selection activeCell="D9" sqref="D9:D42"/>
    </sheetView>
  </sheetViews>
  <sheetFormatPr defaultColWidth="9.109375" defaultRowHeight="12"/>
  <cols>
    <col min="1" max="1" width="9.44140625" style="9" bestFit="1" customWidth="1"/>
    <col min="2" max="2" width="30.109375" style="9" customWidth="1"/>
    <col min="3" max="3" width="9.109375" style="9"/>
    <col min="4" max="4" width="9.44140625" style="14" bestFit="1" customWidth="1"/>
    <col min="5" max="7" width="15.6640625" style="14" customWidth="1"/>
    <col min="8" max="8" width="12.6640625" style="9" customWidth="1"/>
    <col min="9" max="9" width="15.44140625" style="9" customWidth="1"/>
    <col min="10" max="10" width="17.6640625" style="9" customWidth="1"/>
    <col min="11" max="11" width="9.88671875" style="9" bestFit="1" customWidth="1"/>
    <col min="12" max="16384" width="9.109375" style="9"/>
  </cols>
  <sheetData>
    <row r="1" spans="1:18">
      <c r="R1" s="1"/>
    </row>
    <row r="2" spans="1:18" ht="14.4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</row>
    <row r="3" spans="1:18" ht="18" customHeight="1">
      <c r="A3" s="53" t="s">
        <v>10</v>
      </c>
      <c r="B3" s="54"/>
      <c r="C3" s="54"/>
      <c r="D3" s="54"/>
      <c r="E3" s="54"/>
      <c r="F3" s="54"/>
      <c r="G3" s="54"/>
      <c r="H3" s="54"/>
      <c r="I3" s="54"/>
      <c r="J3" s="54"/>
    </row>
    <row r="4" spans="1:18">
      <c r="A4" s="2" t="s">
        <v>1</v>
      </c>
      <c r="B4" s="3"/>
      <c r="C4" s="2"/>
      <c r="D4" s="15"/>
      <c r="E4" s="15"/>
      <c r="F4" s="15"/>
      <c r="G4" s="15"/>
      <c r="H4" s="2"/>
      <c r="I4" s="2"/>
      <c r="J4" s="2"/>
    </row>
    <row r="6" spans="1:18" ht="22.8">
      <c r="A6" s="4" t="s">
        <v>2</v>
      </c>
      <c r="B6" s="4" t="s">
        <v>3</v>
      </c>
      <c r="C6" s="4" t="s">
        <v>4</v>
      </c>
      <c r="D6" s="10" t="s">
        <v>5</v>
      </c>
      <c r="E6" s="55" t="s">
        <v>47</v>
      </c>
      <c r="F6" s="56"/>
      <c r="G6" s="57"/>
      <c r="H6" s="5" t="s">
        <v>7</v>
      </c>
      <c r="I6" s="6" t="s">
        <v>48</v>
      </c>
      <c r="J6" s="5" t="s">
        <v>8</v>
      </c>
    </row>
    <row r="7" spans="1:18">
      <c r="A7" s="4"/>
      <c r="B7" s="7"/>
      <c r="C7" s="4"/>
      <c r="D7" s="10"/>
      <c r="E7" s="10" t="s">
        <v>11</v>
      </c>
      <c r="F7" s="10" t="s">
        <v>12</v>
      </c>
      <c r="G7" s="10" t="s">
        <v>13</v>
      </c>
      <c r="H7" s="5"/>
      <c r="I7" s="6"/>
      <c r="J7" s="5"/>
    </row>
    <row r="8" spans="1:18">
      <c r="A8" s="22"/>
      <c r="B8" s="23"/>
      <c r="C8" s="24"/>
      <c r="D8" s="48"/>
      <c r="E8" s="26"/>
      <c r="F8" s="26"/>
      <c r="G8" s="26"/>
      <c r="H8" s="27"/>
      <c r="I8" s="28"/>
      <c r="J8" s="29"/>
    </row>
    <row r="9" spans="1:18" ht="12" customHeight="1">
      <c r="A9" s="10">
        <v>1</v>
      </c>
      <c r="B9" s="34" t="s">
        <v>43</v>
      </c>
      <c r="C9" s="11" t="s">
        <v>9</v>
      </c>
      <c r="D9" s="20">
        <v>100</v>
      </c>
      <c r="E9" s="17">
        <v>79.010000000000005</v>
      </c>
      <c r="F9" s="17">
        <v>85.14</v>
      </c>
      <c r="G9" s="17">
        <v>48.39</v>
      </c>
      <c r="H9" s="18">
        <f t="shared" ref="H9:H15" si="0">ROUND(STDEV(E9,F9,G9)/I9*100,2)</f>
        <v>27.79</v>
      </c>
      <c r="I9" s="8">
        <f t="shared" ref="I9:I28" si="1">ROUND(AVERAGE(E9:G9),2)</f>
        <v>70.849999999999994</v>
      </c>
      <c r="J9" s="21">
        <f t="shared" ref="J9:J38" si="2">I9/D9</f>
        <v>0.70849999999999991</v>
      </c>
    </row>
    <row r="10" spans="1:18" ht="12" customHeight="1">
      <c r="A10" s="10">
        <v>2</v>
      </c>
      <c r="B10" s="34" t="s">
        <v>14</v>
      </c>
      <c r="C10" s="11" t="s">
        <v>9</v>
      </c>
      <c r="D10" s="20">
        <v>1000</v>
      </c>
      <c r="E10" s="17">
        <v>493.68</v>
      </c>
      <c r="F10" s="17">
        <v>526.88</v>
      </c>
      <c r="G10" s="17">
        <v>327.68</v>
      </c>
      <c r="H10" s="18">
        <f t="shared" si="0"/>
        <v>23.75</v>
      </c>
      <c r="I10" s="8">
        <f t="shared" si="1"/>
        <v>449.41</v>
      </c>
      <c r="J10" s="21">
        <f t="shared" si="2"/>
        <v>0.44941000000000003</v>
      </c>
    </row>
    <row r="11" spans="1:18" ht="26.25" customHeight="1">
      <c r="A11" s="10">
        <v>3</v>
      </c>
      <c r="B11" s="34" t="s">
        <v>15</v>
      </c>
      <c r="C11" s="11" t="s">
        <v>9</v>
      </c>
      <c r="D11" s="20">
        <v>150</v>
      </c>
      <c r="E11" s="17">
        <v>36.299999999999997</v>
      </c>
      <c r="F11" s="17">
        <v>39.11</v>
      </c>
      <c r="G11" s="17">
        <v>22.23</v>
      </c>
      <c r="H11" s="18">
        <f t="shared" si="0"/>
        <v>27.79</v>
      </c>
      <c r="I11" s="8">
        <f t="shared" si="1"/>
        <v>32.549999999999997</v>
      </c>
      <c r="J11" s="37">
        <f t="shared" si="2"/>
        <v>0.21699999999999997</v>
      </c>
    </row>
    <row r="12" spans="1:18" ht="14.25" customHeight="1">
      <c r="A12" s="10">
        <v>4</v>
      </c>
      <c r="B12" s="35" t="s">
        <v>44</v>
      </c>
      <c r="C12" s="11" t="s">
        <v>9</v>
      </c>
      <c r="D12" s="20">
        <v>50</v>
      </c>
      <c r="E12" s="17">
        <v>135.36000000000001</v>
      </c>
      <c r="F12" s="17">
        <v>145.85</v>
      </c>
      <c r="G12" s="17">
        <v>82.89</v>
      </c>
      <c r="H12" s="18">
        <f t="shared" si="0"/>
        <v>27.79</v>
      </c>
      <c r="I12" s="8">
        <f t="shared" si="1"/>
        <v>121.37</v>
      </c>
      <c r="J12" s="21">
        <f t="shared" si="2"/>
        <v>2.4274</v>
      </c>
    </row>
    <row r="13" spans="1:18" ht="12" customHeight="1">
      <c r="A13" s="10">
        <v>5</v>
      </c>
      <c r="B13" s="36" t="s">
        <v>16</v>
      </c>
      <c r="C13" s="11" t="s">
        <v>9</v>
      </c>
      <c r="D13" s="20">
        <v>100</v>
      </c>
      <c r="E13" s="17">
        <v>87.46</v>
      </c>
      <c r="F13" s="17">
        <v>94.24</v>
      </c>
      <c r="G13" s="17">
        <v>53.56</v>
      </c>
      <c r="H13" s="18">
        <f t="shared" si="0"/>
        <v>27.79</v>
      </c>
      <c r="I13" s="8">
        <f t="shared" si="1"/>
        <v>78.42</v>
      </c>
      <c r="J13" s="21">
        <f t="shared" si="2"/>
        <v>0.78420000000000001</v>
      </c>
    </row>
    <row r="14" spans="1:18" ht="12.75" customHeight="1">
      <c r="A14" s="10">
        <v>6</v>
      </c>
      <c r="B14" s="36" t="s">
        <v>17</v>
      </c>
      <c r="C14" s="11" t="s">
        <v>9</v>
      </c>
      <c r="D14" s="20">
        <v>60</v>
      </c>
      <c r="E14" s="17">
        <v>64.58</v>
      </c>
      <c r="F14" s="17">
        <v>69.58</v>
      </c>
      <c r="G14" s="17">
        <v>39.549999999999997</v>
      </c>
      <c r="H14" s="18">
        <f t="shared" si="0"/>
        <v>27.79</v>
      </c>
      <c r="I14" s="8">
        <f t="shared" si="1"/>
        <v>57.9</v>
      </c>
      <c r="J14" s="21">
        <f t="shared" si="2"/>
        <v>0.96499999999999997</v>
      </c>
    </row>
    <row r="15" spans="1:18" ht="12" customHeight="1">
      <c r="A15" s="10">
        <v>7</v>
      </c>
      <c r="B15" s="36" t="s">
        <v>18</v>
      </c>
      <c r="C15" s="11" t="s">
        <v>9</v>
      </c>
      <c r="D15" s="20">
        <v>72</v>
      </c>
      <c r="E15" s="17">
        <v>247.35</v>
      </c>
      <c r="F15" s="17">
        <v>266.52</v>
      </c>
      <c r="G15" s="17">
        <v>151.47999999999999</v>
      </c>
      <c r="H15" s="18">
        <f t="shared" si="0"/>
        <v>27.79</v>
      </c>
      <c r="I15" s="8">
        <f t="shared" si="1"/>
        <v>221.78</v>
      </c>
      <c r="J15" s="21">
        <f t="shared" si="2"/>
        <v>3.0802777777777779</v>
      </c>
    </row>
    <row r="16" spans="1:18" ht="12.75" customHeight="1">
      <c r="A16" s="10">
        <v>8</v>
      </c>
      <c r="B16" s="36" t="s">
        <v>51</v>
      </c>
      <c r="C16" s="11" t="s">
        <v>9</v>
      </c>
      <c r="D16" s="20">
        <v>40</v>
      </c>
      <c r="E16" s="19">
        <v>206.25</v>
      </c>
      <c r="F16" s="19">
        <v>222.23</v>
      </c>
      <c r="G16" s="19">
        <v>126.31</v>
      </c>
      <c r="H16" s="18">
        <f t="shared" ref="H16:H42" si="3">ROUND(STDEV(E16,F16,G16)/I16*100,2)</f>
        <v>27.79</v>
      </c>
      <c r="I16" s="8">
        <f t="shared" si="1"/>
        <v>184.93</v>
      </c>
      <c r="J16" s="21">
        <f t="shared" si="2"/>
        <v>4.6232500000000005</v>
      </c>
    </row>
    <row r="17" spans="1:10" ht="12" customHeight="1">
      <c r="A17" s="10">
        <v>9</v>
      </c>
      <c r="B17" s="36" t="s">
        <v>19</v>
      </c>
      <c r="C17" s="11" t="s">
        <v>9</v>
      </c>
      <c r="D17" s="20">
        <v>240</v>
      </c>
      <c r="E17" s="19">
        <v>10.64</v>
      </c>
      <c r="F17" s="19">
        <v>11.47</v>
      </c>
      <c r="G17" s="19">
        <v>6.52</v>
      </c>
      <c r="H17" s="18">
        <f t="shared" si="3"/>
        <v>27.79</v>
      </c>
      <c r="I17" s="8">
        <f t="shared" si="1"/>
        <v>9.5399999999999991</v>
      </c>
      <c r="J17" s="21">
        <f t="shared" si="2"/>
        <v>3.9749999999999994E-2</v>
      </c>
    </row>
    <row r="18" spans="1:10" ht="12.75" customHeight="1">
      <c r="A18" s="10">
        <v>10</v>
      </c>
      <c r="B18" s="36" t="s">
        <v>20</v>
      </c>
      <c r="C18" s="11" t="s">
        <v>9</v>
      </c>
      <c r="D18" s="20">
        <v>140</v>
      </c>
      <c r="E18" s="19">
        <v>154.80000000000001</v>
      </c>
      <c r="F18" s="19">
        <v>166.8</v>
      </c>
      <c r="G18" s="19">
        <v>94.8</v>
      </c>
      <c r="H18" s="18">
        <f t="shared" si="3"/>
        <v>27.79</v>
      </c>
      <c r="I18" s="8">
        <f t="shared" si="1"/>
        <v>138.80000000000001</v>
      </c>
      <c r="J18" s="21">
        <f t="shared" si="2"/>
        <v>0.99142857142857155</v>
      </c>
    </row>
    <row r="19" spans="1:10" ht="12" customHeight="1">
      <c r="A19" s="10">
        <v>11</v>
      </c>
      <c r="B19" s="36" t="s">
        <v>21</v>
      </c>
      <c r="C19" s="11" t="s">
        <v>9</v>
      </c>
      <c r="D19" s="20">
        <v>50</v>
      </c>
      <c r="E19" s="19">
        <v>353.89</v>
      </c>
      <c r="F19" s="19">
        <v>381.32</v>
      </c>
      <c r="G19" s="19">
        <v>216.72</v>
      </c>
      <c r="H19" s="18">
        <f t="shared" si="3"/>
        <v>27.79</v>
      </c>
      <c r="I19" s="8">
        <f t="shared" si="1"/>
        <v>317.31</v>
      </c>
      <c r="J19" s="21">
        <f t="shared" si="2"/>
        <v>6.3461999999999996</v>
      </c>
    </row>
    <row r="20" spans="1:10" ht="12.75" customHeight="1">
      <c r="A20" s="10">
        <v>12</v>
      </c>
      <c r="B20" s="36" t="s">
        <v>22</v>
      </c>
      <c r="C20" s="11" t="s">
        <v>9</v>
      </c>
      <c r="D20" s="20">
        <v>30</v>
      </c>
      <c r="E20" s="19">
        <v>41.01</v>
      </c>
      <c r="F20" s="19">
        <v>44.19</v>
      </c>
      <c r="G20" s="19">
        <v>25.11</v>
      </c>
      <c r="H20" s="18">
        <f t="shared" si="3"/>
        <v>27.8</v>
      </c>
      <c r="I20" s="8">
        <f t="shared" si="1"/>
        <v>36.770000000000003</v>
      </c>
      <c r="J20" s="21">
        <f t="shared" si="2"/>
        <v>1.2256666666666667</v>
      </c>
    </row>
    <row r="21" spans="1:10" ht="12" customHeight="1">
      <c r="A21" s="10">
        <v>13</v>
      </c>
      <c r="B21" s="36" t="s">
        <v>23</v>
      </c>
      <c r="C21" s="11" t="s">
        <v>9</v>
      </c>
      <c r="D21" s="20">
        <v>144</v>
      </c>
      <c r="E21" s="19">
        <v>210.37</v>
      </c>
      <c r="F21" s="19">
        <v>226.68</v>
      </c>
      <c r="G21" s="19">
        <v>128.83000000000001</v>
      </c>
      <c r="H21" s="18">
        <f t="shared" si="3"/>
        <v>27.79</v>
      </c>
      <c r="I21" s="8">
        <f t="shared" si="1"/>
        <v>188.63</v>
      </c>
      <c r="J21" s="21">
        <f t="shared" si="2"/>
        <v>1.3099305555555556</v>
      </c>
    </row>
    <row r="22" spans="1:10" ht="12.75" customHeight="1">
      <c r="A22" s="10">
        <v>14</v>
      </c>
      <c r="B22" s="34" t="s">
        <v>24</v>
      </c>
      <c r="C22" s="11" t="s">
        <v>9</v>
      </c>
      <c r="D22" s="20">
        <v>50</v>
      </c>
      <c r="E22" s="17">
        <v>17.52</v>
      </c>
      <c r="F22" s="17">
        <v>18.88</v>
      </c>
      <c r="G22" s="17">
        <v>10.73</v>
      </c>
      <c r="H22" s="18">
        <f t="shared" si="3"/>
        <v>27.79</v>
      </c>
      <c r="I22" s="8">
        <f t="shared" si="1"/>
        <v>15.71</v>
      </c>
      <c r="J22" s="21">
        <f t="shared" si="2"/>
        <v>0.31420000000000003</v>
      </c>
    </row>
    <row r="23" spans="1:10" ht="27" customHeight="1">
      <c r="A23" s="10">
        <v>15</v>
      </c>
      <c r="B23" s="34" t="s">
        <v>25</v>
      </c>
      <c r="C23" s="11" t="s">
        <v>9</v>
      </c>
      <c r="D23" s="20">
        <v>192</v>
      </c>
      <c r="E23" s="17">
        <v>44.03</v>
      </c>
      <c r="F23" s="17">
        <v>47.44</v>
      </c>
      <c r="G23" s="17">
        <v>26.96</v>
      </c>
      <c r="H23" s="18">
        <f t="shared" si="3"/>
        <v>27.79</v>
      </c>
      <c r="I23" s="8">
        <f t="shared" si="1"/>
        <v>39.479999999999997</v>
      </c>
      <c r="J23" s="37">
        <f t="shared" si="2"/>
        <v>0.20562499999999997</v>
      </c>
    </row>
    <row r="24" spans="1:10">
      <c r="A24" s="10">
        <v>16</v>
      </c>
      <c r="B24" s="34" t="s">
        <v>50</v>
      </c>
      <c r="C24" s="11" t="s">
        <v>9</v>
      </c>
      <c r="D24" s="20">
        <v>192</v>
      </c>
      <c r="E24" s="17">
        <v>38.18</v>
      </c>
      <c r="F24" s="17">
        <v>41.14</v>
      </c>
      <c r="G24" s="17">
        <v>23.38</v>
      </c>
      <c r="H24" s="18">
        <f t="shared" si="3"/>
        <v>27.8</v>
      </c>
      <c r="I24" s="8">
        <f t="shared" si="1"/>
        <v>34.229999999999997</v>
      </c>
      <c r="J24" s="21">
        <f t="shared" si="2"/>
        <v>0.17828124999999997</v>
      </c>
    </row>
    <row r="25" spans="1:10" ht="12" customHeight="1">
      <c r="A25" s="10">
        <v>17</v>
      </c>
      <c r="B25" s="34" t="s">
        <v>26</v>
      </c>
      <c r="C25" s="11" t="s">
        <v>9</v>
      </c>
      <c r="D25" s="20">
        <v>150</v>
      </c>
      <c r="E25" s="17">
        <v>434.11</v>
      </c>
      <c r="F25" s="17">
        <v>467.76</v>
      </c>
      <c r="G25" s="17">
        <v>265.85000000000002</v>
      </c>
      <c r="H25" s="18">
        <f t="shared" si="3"/>
        <v>27.79</v>
      </c>
      <c r="I25" s="8">
        <f t="shared" si="1"/>
        <v>389.24</v>
      </c>
      <c r="J25" s="21">
        <f t="shared" si="2"/>
        <v>2.5949333333333335</v>
      </c>
    </row>
    <row r="26" spans="1:10">
      <c r="A26" s="10">
        <v>18</v>
      </c>
      <c r="B26" s="34" t="s">
        <v>27</v>
      </c>
      <c r="C26" s="11" t="s">
        <v>9</v>
      </c>
      <c r="D26" s="20">
        <v>150</v>
      </c>
      <c r="E26" s="19">
        <v>53.41</v>
      </c>
      <c r="F26" s="19">
        <v>57.55</v>
      </c>
      <c r="G26" s="19">
        <v>32.71</v>
      </c>
      <c r="H26" s="18">
        <f t="shared" si="3"/>
        <v>27.79</v>
      </c>
      <c r="I26" s="8">
        <f t="shared" si="1"/>
        <v>47.89</v>
      </c>
      <c r="J26" s="21">
        <f t="shared" si="2"/>
        <v>0.31926666666666664</v>
      </c>
    </row>
    <row r="27" spans="1:10">
      <c r="A27" s="10">
        <v>19</v>
      </c>
      <c r="B27" s="34" t="s">
        <v>28</v>
      </c>
      <c r="C27" s="11" t="s">
        <v>9</v>
      </c>
      <c r="D27" s="20">
        <v>120</v>
      </c>
      <c r="E27" s="19">
        <v>27.46</v>
      </c>
      <c r="F27" s="19">
        <v>29.59</v>
      </c>
      <c r="G27" s="19">
        <v>16.82</v>
      </c>
      <c r="H27" s="18">
        <f t="shared" si="3"/>
        <v>27.79</v>
      </c>
      <c r="I27" s="8">
        <f t="shared" si="1"/>
        <v>24.62</v>
      </c>
      <c r="J27" s="21">
        <f t="shared" si="2"/>
        <v>0.20516666666666666</v>
      </c>
    </row>
    <row r="28" spans="1:10">
      <c r="A28" s="10">
        <v>20</v>
      </c>
      <c r="B28" s="34" t="s">
        <v>29</v>
      </c>
      <c r="C28" s="11" t="s">
        <v>9</v>
      </c>
      <c r="D28" s="20">
        <v>250</v>
      </c>
      <c r="E28" s="19">
        <v>19.48</v>
      </c>
      <c r="F28" s="19">
        <v>20.99</v>
      </c>
      <c r="G28" s="19">
        <v>11.93</v>
      </c>
      <c r="H28" s="18">
        <f t="shared" si="3"/>
        <v>27.78</v>
      </c>
      <c r="I28" s="8">
        <f t="shared" si="1"/>
        <v>17.47</v>
      </c>
      <c r="J28" s="21">
        <f t="shared" si="2"/>
        <v>6.9879999999999998E-2</v>
      </c>
    </row>
    <row r="29" spans="1:10">
      <c r="A29" s="10">
        <v>21</v>
      </c>
      <c r="B29" s="34" t="s">
        <v>49</v>
      </c>
      <c r="C29" s="11" t="s">
        <v>9</v>
      </c>
      <c r="D29" s="20">
        <v>100</v>
      </c>
      <c r="E29" s="19">
        <v>9.61</v>
      </c>
      <c r="F29" s="19">
        <v>10.36</v>
      </c>
      <c r="G29" s="19">
        <v>5.89</v>
      </c>
      <c r="H29" s="18">
        <f t="shared" si="3"/>
        <v>27.77</v>
      </c>
      <c r="I29" s="8">
        <f t="shared" ref="I29:I42" si="4">ROUND(AVERAGE(E29:G29),2)</f>
        <v>8.6199999999999992</v>
      </c>
      <c r="J29" s="21">
        <f t="shared" si="2"/>
        <v>8.6199999999999999E-2</v>
      </c>
    </row>
    <row r="30" spans="1:10">
      <c r="A30" s="10">
        <v>22</v>
      </c>
      <c r="B30" s="34" t="s">
        <v>30</v>
      </c>
      <c r="C30" s="11" t="s">
        <v>9</v>
      </c>
      <c r="D30" s="20">
        <v>1008</v>
      </c>
      <c r="E30" s="17">
        <v>18.05</v>
      </c>
      <c r="F30" s="17">
        <v>19.45</v>
      </c>
      <c r="G30" s="17">
        <v>11.05</v>
      </c>
      <c r="H30" s="18">
        <f t="shared" si="3"/>
        <v>27.81</v>
      </c>
      <c r="I30" s="8">
        <f t="shared" si="4"/>
        <v>16.18</v>
      </c>
      <c r="J30" s="21">
        <f t="shared" si="2"/>
        <v>1.6051587301587303E-2</v>
      </c>
    </row>
    <row r="31" spans="1:10">
      <c r="A31" s="10">
        <v>23</v>
      </c>
      <c r="B31" s="36" t="s">
        <v>31</v>
      </c>
      <c r="C31" s="11" t="s">
        <v>9</v>
      </c>
      <c r="D31" s="20">
        <v>48</v>
      </c>
      <c r="E31" s="19">
        <v>28.44</v>
      </c>
      <c r="F31" s="19">
        <v>30.65</v>
      </c>
      <c r="G31" s="19">
        <v>17.420000000000002</v>
      </c>
      <c r="H31" s="18">
        <f t="shared" si="3"/>
        <v>27.79</v>
      </c>
      <c r="I31" s="8">
        <f t="shared" si="4"/>
        <v>25.5</v>
      </c>
      <c r="J31" s="21">
        <f t="shared" si="2"/>
        <v>0.53125</v>
      </c>
    </row>
    <row r="32" spans="1:10">
      <c r="A32" s="10">
        <v>24</v>
      </c>
      <c r="B32" s="36" t="s">
        <v>32</v>
      </c>
      <c r="C32" s="11" t="s">
        <v>9</v>
      </c>
      <c r="D32" s="20">
        <v>120</v>
      </c>
      <c r="E32" s="17">
        <v>40.299999999999997</v>
      </c>
      <c r="F32" s="17">
        <v>43.42</v>
      </c>
      <c r="G32" s="17">
        <v>24.68</v>
      </c>
      <c r="H32" s="18">
        <f t="shared" si="3"/>
        <v>27.79</v>
      </c>
      <c r="I32" s="8">
        <f t="shared" si="4"/>
        <v>36.130000000000003</v>
      </c>
      <c r="J32" s="21">
        <f t="shared" si="2"/>
        <v>0.30108333333333337</v>
      </c>
    </row>
    <row r="33" spans="1:10">
      <c r="A33" s="10">
        <v>25</v>
      </c>
      <c r="B33" s="36" t="s">
        <v>33</v>
      </c>
      <c r="C33" s="11" t="s">
        <v>9</v>
      </c>
      <c r="D33" s="20">
        <v>80</v>
      </c>
      <c r="E33" s="17">
        <v>59.12</v>
      </c>
      <c r="F33" s="17">
        <v>63.7</v>
      </c>
      <c r="G33" s="17">
        <v>36.21</v>
      </c>
      <c r="H33" s="18">
        <f t="shared" si="3"/>
        <v>27.78</v>
      </c>
      <c r="I33" s="8">
        <f t="shared" si="4"/>
        <v>53.01</v>
      </c>
      <c r="J33" s="21">
        <f t="shared" si="2"/>
        <v>0.66262500000000002</v>
      </c>
    </row>
    <row r="34" spans="1:10" ht="24">
      <c r="A34" s="10">
        <v>26</v>
      </c>
      <c r="B34" s="36" t="s">
        <v>34</v>
      </c>
      <c r="C34" s="11" t="s">
        <v>9</v>
      </c>
      <c r="D34" s="20">
        <v>180</v>
      </c>
      <c r="E34" s="17">
        <v>35.97</v>
      </c>
      <c r="F34" s="17">
        <v>38.75</v>
      </c>
      <c r="G34" s="17">
        <v>22.03</v>
      </c>
      <c r="H34" s="18">
        <f t="shared" si="3"/>
        <v>27.78</v>
      </c>
      <c r="I34" s="8">
        <f t="shared" si="4"/>
        <v>32.25</v>
      </c>
      <c r="J34" s="37">
        <f t="shared" si="2"/>
        <v>0.17916666666666667</v>
      </c>
    </row>
    <row r="35" spans="1:10">
      <c r="A35" s="10">
        <v>27</v>
      </c>
      <c r="B35" s="36" t="s">
        <v>35</v>
      </c>
      <c r="C35" s="11" t="s">
        <v>9</v>
      </c>
      <c r="D35" s="20">
        <v>216</v>
      </c>
      <c r="E35" s="17">
        <v>95.46</v>
      </c>
      <c r="F35" s="17">
        <v>102.86</v>
      </c>
      <c r="G35" s="17">
        <v>58.46</v>
      </c>
      <c r="H35" s="18">
        <f t="shared" si="3"/>
        <v>27.79</v>
      </c>
      <c r="I35" s="8">
        <f t="shared" si="4"/>
        <v>85.59</v>
      </c>
      <c r="J35" s="21">
        <f t="shared" si="2"/>
        <v>0.39624999999999999</v>
      </c>
    </row>
    <row r="36" spans="1:10">
      <c r="A36" s="10">
        <v>28</v>
      </c>
      <c r="B36" s="36" t="s">
        <v>36</v>
      </c>
      <c r="C36" s="11" t="s">
        <v>9</v>
      </c>
      <c r="D36" s="20">
        <v>200</v>
      </c>
      <c r="E36" s="17">
        <v>25.23</v>
      </c>
      <c r="F36" s="17">
        <v>27.19</v>
      </c>
      <c r="G36" s="17">
        <v>15.45</v>
      </c>
      <c r="H36" s="18">
        <f t="shared" si="3"/>
        <v>27.8</v>
      </c>
      <c r="I36" s="8">
        <f t="shared" si="4"/>
        <v>22.62</v>
      </c>
      <c r="J36" s="21">
        <f t="shared" si="2"/>
        <v>0.11310000000000001</v>
      </c>
    </row>
    <row r="37" spans="1:10">
      <c r="A37" s="10">
        <v>29</v>
      </c>
      <c r="B37" s="36" t="s">
        <v>37</v>
      </c>
      <c r="C37" s="11" t="s">
        <v>9</v>
      </c>
      <c r="D37" s="20">
        <v>50</v>
      </c>
      <c r="E37" s="17">
        <v>41.23</v>
      </c>
      <c r="F37" s="17">
        <v>44.42</v>
      </c>
      <c r="G37" s="17">
        <v>25.25</v>
      </c>
      <c r="H37" s="18">
        <f t="shared" si="3"/>
        <v>27.78</v>
      </c>
      <c r="I37" s="8">
        <f t="shared" si="4"/>
        <v>36.97</v>
      </c>
      <c r="J37" s="21">
        <f t="shared" si="2"/>
        <v>0.73939999999999995</v>
      </c>
    </row>
    <row r="38" spans="1:10">
      <c r="A38" s="10">
        <v>30</v>
      </c>
      <c r="B38" s="36" t="s">
        <v>38</v>
      </c>
      <c r="C38" s="11" t="s">
        <v>9</v>
      </c>
      <c r="D38" s="20">
        <v>24</v>
      </c>
      <c r="E38" s="17">
        <v>241.36</v>
      </c>
      <c r="F38" s="17">
        <v>260.07</v>
      </c>
      <c r="G38" s="17">
        <v>147.81</v>
      </c>
      <c r="H38" s="18">
        <f t="shared" si="3"/>
        <v>27.79</v>
      </c>
      <c r="I38" s="8">
        <f t="shared" si="4"/>
        <v>216.41</v>
      </c>
      <c r="J38" s="21">
        <f t="shared" si="2"/>
        <v>9.0170833333333338</v>
      </c>
    </row>
    <row r="39" spans="1:10">
      <c r="A39" s="10">
        <v>31</v>
      </c>
      <c r="B39" s="36" t="s">
        <v>39</v>
      </c>
      <c r="C39" s="11" t="s">
        <v>9</v>
      </c>
      <c r="D39" s="20">
        <v>24</v>
      </c>
      <c r="E39" s="17">
        <v>264.36</v>
      </c>
      <c r="F39" s="17">
        <v>284.85000000000002</v>
      </c>
      <c r="G39" s="17">
        <v>161.88999999999999</v>
      </c>
      <c r="H39" s="18">
        <f t="shared" si="3"/>
        <v>27.79</v>
      </c>
      <c r="I39" s="8">
        <f t="shared" si="4"/>
        <v>237.03</v>
      </c>
      <c r="J39" s="21">
        <f t="shared" ref="J39:J42" si="5">I39/D39</f>
        <v>9.8762500000000006</v>
      </c>
    </row>
    <row r="40" spans="1:10">
      <c r="A40" s="10">
        <v>32</v>
      </c>
      <c r="B40" s="36" t="s">
        <v>40</v>
      </c>
      <c r="C40" s="11" t="s">
        <v>9</v>
      </c>
      <c r="D40" s="20">
        <v>100</v>
      </c>
      <c r="E40" s="17">
        <v>105.57</v>
      </c>
      <c r="F40" s="17">
        <v>113.76</v>
      </c>
      <c r="G40" s="17">
        <v>64.650000000000006</v>
      </c>
      <c r="H40" s="18">
        <f t="shared" si="3"/>
        <v>27.79</v>
      </c>
      <c r="I40" s="8">
        <f t="shared" si="4"/>
        <v>94.66</v>
      </c>
      <c r="J40" s="21">
        <f t="shared" si="5"/>
        <v>0.9466</v>
      </c>
    </row>
    <row r="41" spans="1:10">
      <c r="A41" s="10">
        <v>33</v>
      </c>
      <c r="B41" s="36" t="s">
        <v>41</v>
      </c>
      <c r="C41" s="11" t="s">
        <v>9</v>
      </c>
      <c r="D41" s="20">
        <v>100</v>
      </c>
      <c r="E41" s="17">
        <v>156.16999999999999</v>
      </c>
      <c r="F41" s="17">
        <v>168.27</v>
      </c>
      <c r="G41" s="17">
        <v>95.64</v>
      </c>
      <c r="H41" s="18">
        <f t="shared" si="3"/>
        <v>27.79</v>
      </c>
      <c r="I41" s="8">
        <f t="shared" si="4"/>
        <v>140.03</v>
      </c>
      <c r="J41" s="21">
        <f t="shared" si="5"/>
        <v>1.4003000000000001</v>
      </c>
    </row>
    <row r="42" spans="1:10">
      <c r="A42" s="10">
        <v>34</v>
      </c>
      <c r="B42" s="36" t="s">
        <v>42</v>
      </c>
      <c r="C42" s="11" t="s">
        <v>9</v>
      </c>
      <c r="D42" s="20">
        <v>48</v>
      </c>
      <c r="E42" s="17">
        <v>85.24</v>
      </c>
      <c r="F42" s="17">
        <v>91.85</v>
      </c>
      <c r="G42" s="17">
        <v>52.2</v>
      </c>
      <c r="H42" s="18">
        <f t="shared" si="3"/>
        <v>27.79</v>
      </c>
      <c r="I42" s="8">
        <f t="shared" si="4"/>
        <v>76.430000000000007</v>
      </c>
      <c r="J42" s="21">
        <f t="shared" si="5"/>
        <v>1.5922916666666669</v>
      </c>
    </row>
    <row r="43" spans="1:10" ht="17.25" customHeight="1">
      <c r="B43" s="32" t="s">
        <v>46</v>
      </c>
      <c r="C43" s="33" t="s">
        <v>9</v>
      </c>
      <c r="D43" s="49">
        <f>SUM(D9:D42)</f>
        <v>5578</v>
      </c>
      <c r="E43" s="30">
        <f>SUM(E9:E42)</f>
        <v>3961.0000000000009</v>
      </c>
      <c r="F43" s="30">
        <f>SUM(F9:F42)</f>
        <v>4262.9600000000009</v>
      </c>
      <c r="G43" s="30">
        <v>2451.08</v>
      </c>
      <c r="H43" s="31">
        <f t="shared" ref="H43" si="6">ROUND(STDEV(E43,F43,G43)/I43*100,2)</f>
        <v>27.28</v>
      </c>
      <c r="I43" s="31">
        <f t="shared" ref="I43" si="7">ROUND(AVERAGE(E43:G43),2)</f>
        <v>3558.35</v>
      </c>
      <c r="J43" s="31">
        <f>SUM(J9:J42)</f>
        <v>52.913018075396828</v>
      </c>
    </row>
    <row r="44" spans="1:10">
      <c r="G44" s="50"/>
    </row>
  </sheetData>
  <mergeCells count="3">
    <mergeCell ref="A2:J2"/>
    <mergeCell ref="A3:J3"/>
    <mergeCell ref="E6:G6"/>
  </mergeCells>
  <pageMargins left="0.7" right="0.7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A6" zoomScale="90" zoomScaleNormal="90" workbookViewId="0">
      <selection activeCell="P37" sqref="P37"/>
    </sheetView>
  </sheetViews>
  <sheetFormatPr defaultColWidth="9.109375" defaultRowHeight="12"/>
  <cols>
    <col min="1" max="1" width="9.44140625" style="9" bestFit="1" customWidth="1"/>
    <col min="2" max="2" width="30.109375" style="9" customWidth="1"/>
    <col min="3" max="3" width="9.109375" style="9"/>
    <col min="4" max="4" width="9.44140625" style="9" bestFit="1" customWidth="1"/>
    <col min="5" max="5" width="15.6640625" style="14" customWidth="1"/>
    <col min="6" max="6" width="15.6640625" style="45" customWidth="1"/>
    <col min="7" max="7" width="15.6640625" style="14" customWidth="1"/>
    <col min="8" max="8" width="12.6640625" style="9" customWidth="1"/>
    <col min="9" max="9" width="15.44140625" style="9" customWidth="1"/>
    <col min="10" max="10" width="17.6640625" style="9" customWidth="1"/>
    <col min="11" max="11" width="12.6640625" style="9" customWidth="1"/>
    <col min="12" max="12" width="15.44140625" style="42" customWidth="1"/>
    <col min="13" max="13" width="16.109375" style="38" customWidth="1"/>
    <col min="14" max="16384" width="9.109375" style="9"/>
  </cols>
  <sheetData>
    <row r="1" spans="1:17">
      <c r="Q1" s="1"/>
    </row>
    <row r="2" spans="1:17" ht="14.4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</row>
    <row r="3" spans="1:17" ht="18" customHeight="1">
      <c r="A3" s="53" t="s">
        <v>10</v>
      </c>
      <c r="B3" s="54"/>
      <c r="C3" s="54"/>
      <c r="D3" s="54"/>
      <c r="E3" s="54"/>
      <c r="F3" s="54"/>
      <c r="G3" s="54"/>
      <c r="H3" s="54"/>
      <c r="I3" s="54"/>
      <c r="J3" s="54"/>
    </row>
    <row r="4" spans="1:17">
      <c r="A4" s="2" t="s">
        <v>1</v>
      </c>
      <c r="B4" s="3"/>
      <c r="C4" s="2"/>
      <c r="D4" s="2"/>
      <c r="E4" s="15"/>
      <c r="G4" s="15"/>
      <c r="H4" s="2"/>
      <c r="I4" s="2"/>
      <c r="J4" s="2"/>
    </row>
    <row r="6" spans="1:17" ht="22.8">
      <c r="A6" s="4" t="s">
        <v>2</v>
      </c>
      <c r="B6" s="4" t="s">
        <v>3</v>
      </c>
      <c r="C6" s="4" t="s">
        <v>4</v>
      </c>
      <c r="D6" s="4" t="s">
        <v>5</v>
      </c>
      <c r="E6" s="55" t="s">
        <v>6</v>
      </c>
      <c r="F6" s="56"/>
      <c r="G6" s="57"/>
      <c r="H6" s="5" t="s">
        <v>7</v>
      </c>
      <c r="I6" s="6" t="s">
        <v>45</v>
      </c>
      <c r="J6" s="5" t="s">
        <v>8</v>
      </c>
    </row>
    <row r="7" spans="1:17">
      <c r="A7" s="4"/>
      <c r="B7" s="7"/>
      <c r="C7" s="4"/>
      <c r="D7" s="4"/>
      <c r="E7" s="10" t="s">
        <v>11</v>
      </c>
      <c r="F7" s="46" t="s">
        <v>12</v>
      </c>
      <c r="G7" s="10" t="s">
        <v>13</v>
      </c>
      <c r="H7" s="5"/>
      <c r="I7" s="6"/>
      <c r="J7" s="5"/>
    </row>
    <row r="8" spans="1:17">
      <c r="A8" s="22"/>
      <c r="B8" s="23"/>
      <c r="C8" s="24"/>
      <c r="D8" s="25"/>
      <c r="E8" s="26"/>
      <c r="F8" s="26"/>
      <c r="G8" s="26"/>
      <c r="H8" s="27"/>
      <c r="I8" s="28"/>
      <c r="J8" s="29"/>
    </row>
    <row r="9" spans="1:17">
      <c r="A9" s="10">
        <v>1</v>
      </c>
      <c r="B9" s="34" t="s">
        <v>43</v>
      </c>
      <c r="C9" s="11" t="s">
        <v>9</v>
      </c>
      <c r="D9" s="20">
        <v>100</v>
      </c>
      <c r="E9" s="17">
        <v>91.88</v>
      </c>
      <c r="F9" s="17">
        <v>98</v>
      </c>
      <c r="G9" s="17">
        <v>101.06</v>
      </c>
      <c r="H9" s="18">
        <f t="shared" ref="H9:H42" si="0">ROUND(STDEV(E9,F9,G9)/I9*100,2)</f>
        <v>4.82</v>
      </c>
      <c r="I9" s="8">
        <f t="shared" ref="I9:I42" si="1">ROUND(AVERAGE(E9:G9),2)</f>
        <v>96.98</v>
      </c>
      <c r="J9" s="21"/>
      <c r="K9" s="17">
        <f>D9*E9</f>
        <v>9188</v>
      </c>
      <c r="L9" s="43">
        <f>D9*F9</f>
        <v>9800</v>
      </c>
      <c r="M9" s="39">
        <f>D9*G9</f>
        <v>10106</v>
      </c>
    </row>
    <row r="10" spans="1:17" ht="12" customHeight="1">
      <c r="A10" s="10">
        <v>2</v>
      </c>
      <c r="B10" s="34" t="s">
        <v>14</v>
      </c>
      <c r="C10" s="11" t="s">
        <v>9</v>
      </c>
      <c r="D10" s="20">
        <v>1000</v>
      </c>
      <c r="E10" s="17">
        <v>498</v>
      </c>
      <c r="F10" s="17">
        <v>531.20000000000005</v>
      </c>
      <c r="G10" s="17">
        <v>547.79999999999995</v>
      </c>
      <c r="H10" s="18">
        <f t="shared" si="0"/>
        <v>4.82</v>
      </c>
      <c r="I10" s="8">
        <f t="shared" si="1"/>
        <v>525.66999999999996</v>
      </c>
      <c r="J10" s="21"/>
      <c r="K10" s="17">
        <f t="shared" ref="K10:K42" si="2">D10*E10</f>
        <v>498000</v>
      </c>
      <c r="L10" s="43">
        <f t="shared" ref="L10:L42" si="3">D10*F10</f>
        <v>531200</v>
      </c>
      <c r="M10" s="39">
        <f t="shared" ref="M10:M42" si="4">D10*G10</f>
        <v>547800</v>
      </c>
    </row>
    <row r="11" spans="1:17" ht="29.4" customHeight="1">
      <c r="A11" s="10">
        <v>3</v>
      </c>
      <c r="B11" s="34" t="s">
        <v>15</v>
      </c>
      <c r="C11" s="11" t="s">
        <v>9</v>
      </c>
      <c r="D11" s="20">
        <v>150</v>
      </c>
      <c r="E11" s="17">
        <v>42.21</v>
      </c>
      <c r="F11" s="17">
        <v>45.02</v>
      </c>
      <c r="G11" s="17">
        <v>46.43</v>
      </c>
      <c r="H11" s="18">
        <f t="shared" si="0"/>
        <v>4.82</v>
      </c>
      <c r="I11" s="8">
        <f t="shared" si="1"/>
        <v>44.55</v>
      </c>
      <c r="J11" s="21"/>
      <c r="K11" s="17">
        <f t="shared" si="2"/>
        <v>6331.5</v>
      </c>
      <c r="L11" s="43">
        <f t="shared" si="3"/>
        <v>6753.0000000000009</v>
      </c>
      <c r="M11" s="39">
        <f t="shared" si="4"/>
        <v>6964.5</v>
      </c>
    </row>
    <row r="12" spans="1:17" ht="12" customHeight="1">
      <c r="A12" s="10">
        <v>4</v>
      </c>
      <c r="B12" s="35" t="s">
        <v>44</v>
      </c>
      <c r="C12" s="11" t="s">
        <v>9</v>
      </c>
      <c r="D12" s="20">
        <v>50</v>
      </c>
      <c r="E12" s="17">
        <v>157.4</v>
      </c>
      <c r="F12" s="17">
        <v>167.89</v>
      </c>
      <c r="G12" s="17">
        <v>173.13</v>
      </c>
      <c r="H12" s="18">
        <f t="shared" si="0"/>
        <v>4.82</v>
      </c>
      <c r="I12" s="8">
        <f t="shared" si="1"/>
        <v>166.14</v>
      </c>
      <c r="J12" s="21"/>
      <c r="K12" s="17">
        <f t="shared" si="2"/>
        <v>7870</v>
      </c>
      <c r="L12" s="43">
        <f t="shared" si="3"/>
        <v>8394.5</v>
      </c>
      <c r="M12" s="39">
        <f t="shared" si="4"/>
        <v>8656.5</v>
      </c>
    </row>
    <row r="13" spans="1:17" ht="12" customHeight="1">
      <c r="A13" s="10">
        <v>5</v>
      </c>
      <c r="B13" s="36" t="s">
        <v>16</v>
      </c>
      <c r="C13" s="11" t="s">
        <v>9</v>
      </c>
      <c r="D13" s="20">
        <v>100</v>
      </c>
      <c r="E13" s="17">
        <v>101.7</v>
      </c>
      <c r="F13" s="17">
        <v>108.48</v>
      </c>
      <c r="G13" s="17">
        <v>111.87</v>
      </c>
      <c r="H13" s="18">
        <f t="shared" si="0"/>
        <v>4.82</v>
      </c>
      <c r="I13" s="8">
        <f t="shared" si="1"/>
        <v>107.35</v>
      </c>
      <c r="J13" s="21"/>
      <c r="K13" s="17">
        <f t="shared" si="2"/>
        <v>10170</v>
      </c>
      <c r="L13" s="43">
        <f t="shared" si="3"/>
        <v>10848</v>
      </c>
      <c r="M13" s="39">
        <f t="shared" si="4"/>
        <v>11187</v>
      </c>
    </row>
    <row r="14" spans="1:17">
      <c r="A14" s="10">
        <v>6</v>
      </c>
      <c r="B14" s="36" t="s">
        <v>17</v>
      </c>
      <c r="C14" s="11" t="s">
        <v>9</v>
      </c>
      <c r="D14" s="20">
        <v>60</v>
      </c>
      <c r="E14" s="17">
        <v>75.09</v>
      </c>
      <c r="F14" s="17">
        <v>80.099999999999994</v>
      </c>
      <c r="G14" s="17">
        <v>82.6</v>
      </c>
      <c r="H14" s="18">
        <f t="shared" si="0"/>
        <v>4.82</v>
      </c>
      <c r="I14" s="8">
        <f t="shared" si="1"/>
        <v>79.260000000000005</v>
      </c>
      <c r="J14" s="21"/>
      <c r="K14" s="17">
        <f t="shared" si="2"/>
        <v>4505.4000000000005</v>
      </c>
      <c r="L14" s="43">
        <f t="shared" si="3"/>
        <v>4806</v>
      </c>
      <c r="M14" s="39">
        <f t="shared" si="4"/>
        <v>4956</v>
      </c>
    </row>
    <row r="15" spans="1:17">
      <c r="A15" s="10">
        <v>7</v>
      </c>
      <c r="B15" s="36" t="s">
        <v>18</v>
      </c>
      <c r="C15" s="11" t="s">
        <v>9</v>
      </c>
      <c r="D15" s="20">
        <v>72</v>
      </c>
      <c r="E15" s="17">
        <v>287.61</v>
      </c>
      <c r="F15" s="17">
        <v>306.77999999999997</v>
      </c>
      <c r="G15" s="17">
        <v>316.37</v>
      </c>
      <c r="H15" s="18">
        <f t="shared" si="0"/>
        <v>4.82</v>
      </c>
      <c r="I15" s="8">
        <f t="shared" si="1"/>
        <v>303.58999999999997</v>
      </c>
      <c r="J15" s="21"/>
      <c r="K15" s="17">
        <f t="shared" si="2"/>
        <v>20707.920000000002</v>
      </c>
      <c r="L15" s="43">
        <f t="shared" si="3"/>
        <v>22088.159999999996</v>
      </c>
      <c r="M15" s="39">
        <f t="shared" si="4"/>
        <v>22778.639999999999</v>
      </c>
    </row>
    <row r="16" spans="1:17">
      <c r="A16" s="10">
        <v>8</v>
      </c>
      <c r="B16" s="36" t="s">
        <v>51</v>
      </c>
      <c r="C16" s="11" t="s">
        <v>9</v>
      </c>
      <c r="D16" s="20">
        <v>40</v>
      </c>
      <c r="E16" s="19">
        <v>239.82</v>
      </c>
      <c r="F16" s="19">
        <v>255.81</v>
      </c>
      <c r="G16" s="19">
        <v>263.8</v>
      </c>
      <c r="H16" s="18">
        <f t="shared" si="0"/>
        <v>4.82</v>
      </c>
      <c r="I16" s="8">
        <f t="shared" si="1"/>
        <v>253.14</v>
      </c>
      <c r="J16" s="21"/>
      <c r="K16" s="17">
        <f t="shared" si="2"/>
        <v>9592.7999999999993</v>
      </c>
      <c r="L16" s="43">
        <f t="shared" si="3"/>
        <v>10232.4</v>
      </c>
      <c r="M16" s="39">
        <f t="shared" si="4"/>
        <v>10552</v>
      </c>
    </row>
    <row r="17" spans="1:13">
      <c r="A17" s="10">
        <v>9</v>
      </c>
      <c r="B17" s="36" t="s">
        <v>19</v>
      </c>
      <c r="C17" s="11" t="s">
        <v>9</v>
      </c>
      <c r="D17" s="20">
        <v>240</v>
      </c>
      <c r="E17" s="19">
        <v>12.38</v>
      </c>
      <c r="F17" s="19">
        <v>13.2</v>
      </c>
      <c r="G17" s="19">
        <v>13.61</v>
      </c>
      <c r="H17" s="18">
        <f t="shared" si="0"/>
        <v>4.8</v>
      </c>
      <c r="I17" s="8">
        <f t="shared" si="1"/>
        <v>13.06</v>
      </c>
      <c r="J17" s="21"/>
      <c r="K17" s="17">
        <f t="shared" si="2"/>
        <v>2971.2000000000003</v>
      </c>
      <c r="L17" s="43">
        <f t="shared" si="3"/>
        <v>3168</v>
      </c>
      <c r="M17" s="39">
        <f t="shared" si="4"/>
        <v>3266.3999999999996</v>
      </c>
    </row>
    <row r="18" spans="1:13">
      <c r="A18" s="10">
        <v>10</v>
      </c>
      <c r="B18" s="36" t="s">
        <v>20</v>
      </c>
      <c r="C18" s="11" t="s">
        <v>9</v>
      </c>
      <c r="D18" s="20">
        <v>140</v>
      </c>
      <c r="E18" s="19">
        <v>180</v>
      </c>
      <c r="F18" s="19">
        <v>192</v>
      </c>
      <c r="G18" s="19">
        <v>198</v>
      </c>
      <c r="H18" s="18">
        <f t="shared" si="0"/>
        <v>4.82</v>
      </c>
      <c r="I18" s="8">
        <f t="shared" si="1"/>
        <v>190</v>
      </c>
      <c r="J18" s="21"/>
      <c r="K18" s="17">
        <f t="shared" si="2"/>
        <v>25200</v>
      </c>
      <c r="L18" s="43">
        <f t="shared" si="3"/>
        <v>26880</v>
      </c>
      <c r="M18" s="39">
        <f t="shared" si="4"/>
        <v>27720</v>
      </c>
    </row>
    <row r="19" spans="1:13">
      <c r="A19" s="10">
        <v>11</v>
      </c>
      <c r="B19" s="36" t="s">
        <v>21</v>
      </c>
      <c r="C19" s="11" t="s">
        <v>9</v>
      </c>
      <c r="D19" s="20">
        <v>50</v>
      </c>
      <c r="E19" s="19">
        <v>411.5</v>
      </c>
      <c r="F19" s="19">
        <v>438.93</v>
      </c>
      <c r="G19" s="19">
        <v>452.64</v>
      </c>
      <c r="H19" s="18">
        <f t="shared" si="0"/>
        <v>4.82</v>
      </c>
      <c r="I19" s="8">
        <f t="shared" si="1"/>
        <v>434.36</v>
      </c>
      <c r="J19" s="21"/>
      <c r="K19" s="17">
        <f t="shared" si="2"/>
        <v>20575</v>
      </c>
      <c r="L19" s="43">
        <f t="shared" si="3"/>
        <v>21946.5</v>
      </c>
      <c r="M19" s="39">
        <f t="shared" si="4"/>
        <v>22632</v>
      </c>
    </row>
    <row r="20" spans="1:13">
      <c r="A20" s="10">
        <v>12</v>
      </c>
      <c r="B20" s="36" t="s">
        <v>22</v>
      </c>
      <c r="C20" s="11" t="s">
        <v>9</v>
      </c>
      <c r="D20" s="20">
        <v>30</v>
      </c>
      <c r="E20" s="19">
        <v>47.69</v>
      </c>
      <c r="F20" s="19">
        <v>50.86</v>
      </c>
      <c r="G20" s="19">
        <v>52.45</v>
      </c>
      <c r="H20" s="18">
        <f t="shared" si="0"/>
        <v>4.8099999999999996</v>
      </c>
      <c r="I20" s="8">
        <f t="shared" si="1"/>
        <v>50.33</v>
      </c>
      <c r="J20" s="21"/>
      <c r="K20" s="17">
        <f t="shared" si="2"/>
        <v>1430.6999999999998</v>
      </c>
      <c r="L20" s="43">
        <f t="shared" si="3"/>
        <v>1525.8</v>
      </c>
      <c r="M20" s="39">
        <f t="shared" si="4"/>
        <v>1573.5</v>
      </c>
    </row>
    <row r="21" spans="1:13">
      <c r="A21" s="10">
        <v>13</v>
      </c>
      <c r="B21" s="36" t="s">
        <v>23</v>
      </c>
      <c r="C21" s="11" t="s">
        <v>9</v>
      </c>
      <c r="D21" s="20">
        <v>144</v>
      </c>
      <c r="E21" s="19">
        <v>244.62</v>
      </c>
      <c r="F21" s="19">
        <v>260.93</v>
      </c>
      <c r="G21" s="19">
        <v>269.08</v>
      </c>
      <c r="H21" s="18">
        <f t="shared" si="0"/>
        <v>4.82</v>
      </c>
      <c r="I21" s="8">
        <f t="shared" si="1"/>
        <v>258.20999999999998</v>
      </c>
      <c r="J21" s="21"/>
      <c r="K21" s="17">
        <f t="shared" si="2"/>
        <v>35225.279999999999</v>
      </c>
      <c r="L21" s="43">
        <f t="shared" si="3"/>
        <v>37573.919999999998</v>
      </c>
      <c r="M21" s="39">
        <f t="shared" si="4"/>
        <v>38747.519999999997</v>
      </c>
    </row>
    <row r="22" spans="1:13">
      <c r="A22" s="10">
        <v>14</v>
      </c>
      <c r="B22" s="34" t="s">
        <v>24</v>
      </c>
      <c r="C22" s="11" t="s">
        <v>9</v>
      </c>
      <c r="D22" s="20">
        <v>50</v>
      </c>
      <c r="E22" s="17">
        <v>20.37</v>
      </c>
      <c r="F22" s="17">
        <v>21.73</v>
      </c>
      <c r="G22" s="17">
        <v>22.41</v>
      </c>
      <c r="H22" s="18">
        <f t="shared" si="0"/>
        <v>4.83</v>
      </c>
      <c r="I22" s="8">
        <f t="shared" si="1"/>
        <v>21.5</v>
      </c>
      <c r="J22" s="21"/>
      <c r="K22" s="17">
        <f t="shared" si="2"/>
        <v>1018.5</v>
      </c>
      <c r="L22" s="43">
        <f t="shared" si="3"/>
        <v>1086.5</v>
      </c>
      <c r="M22" s="39">
        <f t="shared" si="4"/>
        <v>1120.5</v>
      </c>
    </row>
    <row r="23" spans="1:13" ht="24">
      <c r="A23" s="10">
        <v>15</v>
      </c>
      <c r="B23" s="34" t="s">
        <v>25</v>
      </c>
      <c r="C23" s="11" t="s">
        <v>9</v>
      </c>
      <c r="D23" s="20">
        <v>192</v>
      </c>
      <c r="E23" s="17">
        <v>51.2</v>
      </c>
      <c r="F23" s="17">
        <v>54.61</v>
      </c>
      <c r="G23" s="17">
        <v>56.31</v>
      </c>
      <c r="H23" s="18">
        <f t="shared" si="0"/>
        <v>4.82</v>
      </c>
      <c r="I23" s="8">
        <f t="shared" si="1"/>
        <v>54.04</v>
      </c>
      <c r="J23" s="21"/>
      <c r="K23" s="17">
        <f t="shared" si="2"/>
        <v>9830.4000000000015</v>
      </c>
      <c r="L23" s="43">
        <f t="shared" si="3"/>
        <v>10485.119999999999</v>
      </c>
      <c r="M23" s="39">
        <f t="shared" si="4"/>
        <v>10811.52</v>
      </c>
    </row>
    <row r="24" spans="1:13">
      <c r="A24" s="10">
        <v>16</v>
      </c>
      <c r="B24" s="34" t="s">
        <v>50</v>
      </c>
      <c r="C24" s="11" t="s">
        <v>9</v>
      </c>
      <c r="D24" s="20">
        <v>192</v>
      </c>
      <c r="E24" s="17">
        <v>44.4</v>
      </c>
      <c r="F24" s="17">
        <v>47.36</v>
      </c>
      <c r="G24" s="17">
        <v>48.84</v>
      </c>
      <c r="H24" s="18">
        <f t="shared" si="0"/>
        <v>4.82</v>
      </c>
      <c r="I24" s="8">
        <f t="shared" si="1"/>
        <v>46.87</v>
      </c>
      <c r="J24" s="21"/>
      <c r="K24" s="17">
        <f t="shared" si="2"/>
        <v>8524.7999999999993</v>
      </c>
      <c r="L24" s="43">
        <f t="shared" si="3"/>
        <v>9093.119999999999</v>
      </c>
      <c r="M24" s="39">
        <f t="shared" si="4"/>
        <v>9377.2800000000007</v>
      </c>
    </row>
    <row r="25" spans="1:13">
      <c r="A25" s="10">
        <v>17</v>
      </c>
      <c r="B25" s="34" t="s">
        <v>26</v>
      </c>
      <c r="C25" s="11" t="s">
        <v>9</v>
      </c>
      <c r="D25" s="20">
        <v>150</v>
      </c>
      <c r="E25" s="17">
        <v>504.78</v>
      </c>
      <c r="F25" s="17">
        <v>538.42999999999995</v>
      </c>
      <c r="G25" s="17">
        <v>555.26</v>
      </c>
      <c r="H25" s="18">
        <f t="shared" si="0"/>
        <v>4.82</v>
      </c>
      <c r="I25" s="8">
        <f t="shared" si="1"/>
        <v>532.82000000000005</v>
      </c>
      <c r="J25" s="21"/>
      <c r="K25" s="17">
        <f t="shared" si="2"/>
        <v>75717</v>
      </c>
      <c r="L25" s="43">
        <f t="shared" si="3"/>
        <v>80764.499999999985</v>
      </c>
      <c r="M25" s="39">
        <f t="shared" si="4"/>
        <v>83289</v>
      </c>
    </row>
    <row r="26" spans="1:13">
      <c r="A26" s="10">
        <v>18</v>
      </c>
      <c r="B26" s="34" t="s">
        <v>27</v>
      </c>
      <c r="C26" s="11" t="s">
        <v>9</v>
      </c>
      <c r="D26" s="20">
        <v>150</v>
      </c>
      <c r="E26" s="19">
        <v>62.1</v>
      </c>
      <c r="F26" s="19">
        <v>66.239999999999995</v>
      </c>
      <c r="G26" s="19">
        <v>68.31</v>
      </c>
      <c r="H26" s="18">
        <f t="shared" si="0"/>
        <v>4.82</v>
      </c>
      <c r="I26" s="8">
        <f t="shared" si="1"/>
        <v>65.55</v>
      </c>
      <c r="J26" s="21"/>
      <c r="K26" s="17">
        <f t="shared" si="2"/>
        <v>9315</v>
      </c>
      <c r="L26" s="43">
        <f t="shared" si="3"/>
        <v>9936</v>
      </c>
      <c r="M26" s="39">
        <f t="shared" si="4"/>
        <v>10246.5</v>
      </c>
    </row>
    <row r="27" spans="1:13">
      <c r="A27" s="10">
        <v>19</v>
      </c>
      <c r="B27" s="34" t="s">
        <v>28</v>
      </c>
      <c r="C27" s="11" t="s">
        <v>9</v>
      </c>
      <c r="D27" s="20">
        <v>120</v>
      </c>
      <c r="E27" s="19">
        <v>31.94</v>
      </c>
      <c r="F27" s="19">
        <v>34.06</v>
      </c>
      <c r="G27" s="19">
        <v>35.130000000000003</v>
      </c>
      <c r="H27" s="18">
        <f t="shared" si="0"/>
        <v>4.82</v>
      </c>
      <c r="I27" s="8">
        <f t="shared" si="1"/>
        <v>33.71</v>
      </c>
      <c r="J27" s="21"/>
      <c r="K27" s="17">
        <f t="shared" si="2"/>
        <v>3832.8</v>
      </c>
      <c r="L27" s="43">
        <f t="shared" si="3"/>
        <v>4087.2000000000003</v>
      </c>
      <c r="M27" s="39">
        <f t="shared" si="4"/>
        <v>4215.6000000000004</v>
      </c>
    </row>
    <row r="28" spans="1:13">
      <c r="A28" s="10">
        <v>20</v>
      </c>
      <c r="B28" s="34" t="s">
        <v>29</v>
      </c>
      <c r="C28" s="11" t="s">
        <v>9</v>
      </c>
      <c r="D28" s="20">
        <v>250</v>
      </c>
      <c r="E28" s="19">
        <v>22.65</v>
      </c>
      <c r="F28" s="19">
        <v>24.16</v>
      </c>
      <c r="G28" s="19">
        <v>24.92</v>
      </c>
      <c r="H28" s="18">
        <f t="shared" si="0"/>
        <v>4.83</v>
      </c>
      <c r="I28" s="8">
        <f t="shared" si="1"/>
        <v>23.91</v>
      </c>
      <c r="J28" s="21"/>
      <c r="K28" s="17">
        <f t="shared" si="2"/>
        <v>5662.5</v>
      </c>
      <c r="L28" s="43">
        <f t="shared" si="3"/>
        <v>6040</v>
      </c>
      <c r="M28" s="39">
        <f t="shared" si="4"/>
        <v>6230</v>
      </c>
    </row>
    <row r="29" spans="1:13">
      <c r="A29" s="10">
        <v>21</v>
      </c>
      <c r="B29" s="34" t="s">
        <v>49</v>
      </c>
      <c r="C29" s="11" t="s">
        <v>9</v>
      </c>
      <c r="D29" s="20">
        <v>100</v>
      </c>
      <c r="E29" s="19">
        <v>11.18</v>
      </c>
      <c r="F29" s="19">
        <v>11.92</v>
      </c>
      <c r="G29" s="19">
        <v>12.29</v>
      </c>
      <c r="H29" s="18">
        <f t="shared" si="0"/>
        <v>4.79</v>
      </c>
      <c r="I29" s="8">
        <f t="shared" si="1"/>
        <v>11.8</v>
      </c>
      <c r="J29" s="21"/>
      <c r="K29" s="17">
        <f t="shared" si="2"/>
        <v>1118</v>
      </c>
      <c r="L29" s="43">
        <f t="shared" si="3"/>
        <v>1192</v>
      </c>
      <c r="M29" s="39">
        <f t="shared" si="4"/>
        <v>1229</v>
      </c>
    </row>
    <row r="30" spans="1:13">
      <c r="A30" s="10">
        <v>22</v>
      </c>
      <c r="B30" s="34" t="s">
        <v>30</v>
      </c>
      <c r="C30" s="11" t="s">
        <v>9</v>
      </c>
      <c r="D30" s="20">
        <v>1008</v>
      </c>
      <c r="E30" s="17">
        <v>22.99</v>
      </c>
      <c r="F30" s="17">
        <v>22.38</v>
      </c>
      <c r="G30" s="17">
        <v>23.08</v>
      </c>
      <c r="H30" s="18">
        <f t="shared" si="0"/>
        <v>1.67</v>
      </c>
      <c r="I30" s="8">
        <f t="shared" si="1"/>
        <v>22.82</v>
      </c>
      <c r="J30" s="21"/>
      <c r="K30" s="17">
        <f t="shared" si="2"/>
        <v>23173.919999999998</v>
      </c>
      <c r="L30" s="43">
        <f t="shared" si="3"/>
        <v>22559.039999999997</v>
      </c>
      <c r="M30" s="39">
        <f t="shared" si="4"/>
        <v>23264.639999999999</v>
      </c>
    </row>
    <row r="31" spans="1:13">
      <c r="A31" s="10">
        <v>23</v>
      </c>
      <c r="B31" s="36" t="s">
        <v>31</v>
      </c>
      <c r="C31" s="11" t="s">
        <v>9</v>
      </c>
      <c r="D31" s="20">
        <v>48</v>
      </c>
      <c r="E31" s="19">
        <v>33.08</v>
      </c>
      <c r="F31" s="19">
        <v>35.28</v>
      </c>
      <c r="G31" s="19">
        <v>36.380000000000003</v>
      </c>
      <c r="H31" s="18">
        <f t="shared" si="0"/>
        <v>4.8099999999999996</v>
      </c>
      <c r="I31" s="8">
        <f t="shared" si="1"/>
        <v>34.909999999999997</v>
      </c>
      <c r="J31" s="21"/>
      <c r="K31" s="17">
        <f t="shared" si="2"/>
        <v>1587.84</v>
      </c>
      <c r="L31" s="43">
        <f t="shared" si="3"/>
        <v>1693.44</v>
      </c>
      <c r="M31" s="39">
        <f t="shared" si="4"/>
        <v>1746.2400000000002</v>
      </c>
    </row>
    <row r="32" spans="1:13">
      <c r="A32" s="10">
        <v>24</v>
      </c>
      <c r="B32" s="36" t="s">
        <v>32</v>
      </c>
      <c r="C32" s="11" t="s">
        <v>9</v>
      </c>
      <c r="D32" s="20">
        <v>120</v>
      </c>
      <c r="E32" s="17">
        <v>46.86</v>
      </c>
      <c r="F32" s="17">
        <v>49.98</v>
      </c>
      <c r="G32" s="17">
        <v>51.55</v>
      </c>
      <c r="H32" s="18">
        <f t="shared" si="0"/>
        <v>4.83</v>
      </c>
      <c r="I32" s="8">
        <f t="shared" si="1"/>
        <v>49.46</v>
      </c>
      <c r="J32" s="21"/>
      <c r="K32" s="17">
        <f t="shared" si="2"/>
        <v>5623.2</v>
      </c>
      <c r="L32" s="43">
        <f t="shared" si="3"/>
        <v>5997.5999999999995</v>
      </c>
      <c r="M32" s="39">
        <f t="shared" si="4"/>
        <v>6186</v>
      </c>
    </row>
    <row r="33" spans="1:13">
      <c r="A33" s="10">
        <v>25</v>
      </c>
      <c r="B33" s="36" t="s">
        <v>33</v>
      </c>
      <c r="C33" s="11" t="s">
        <v>9</v>
      </c>
      <c r="D33" s="20">
        <v>80</v>
      </c>
      <c r="E33" s="17">
        <v>68.75</v>
      </c>
      <c r="F33" s="17">
        <v>73.33</v>
      </c>
      <c r="G33" s="17">
        <v>75.62</v>
      </c>
      <c r="H33" s="18">
        <f t="shared" si="0"/>
        <v>4.82</v>
      </c>
      <c r="I33" s="8">
        <f t="shared" si="1"/>
        <v>72.569999999999993</v>
      </c>
      <c r="J33" s="21"/>
      <c r="K33" s="17">
        <f t="shared" si="2"/>
        <v>5500</v>
      </c>
      <c r="L33" s="43">
        <f t="shared" si="3"/>
        <v>5866.4</v>
      </c>
      <c r="M33" s="39">
        <f t="shared" si="4"/>
        <v>6049.6</v>
      </c>
    </row>
    <row r="34" spans="1:13" ht="24">
      <c r="A34" s="10">
        <v>26</v>
      </c>
      <c r="B34" s="36" t="s">
        <v>34</v>
      </c>
      <c r="C34" s="11" t="s">
        <v>9</v>
      </c>
      <c r="D34" s="20">
        <v>180</v>
      </c>
      <c r="E34" s="17">
        <v>41.82</v>
      </c>
      <c r="F34" s="17">
        <v>44.61</v>
      </c>
      <c r="G34" s="17">
        <v>46</v>
      </c>
      <c r="H34" s="18">
        <f t="shared" si="0"/>
        <v>4.82</v>
      </c>
      <c r="I34" s="8">
        <f t="shared" si="1"/>
        <v>44.14</v>
      </c>
      <c r="J34" s="21"/>
      <c r="K34" s="17">
        <f t="shared" si="2"/>
        <v>7527.6</v>
      </c>
      <c r="L34" s="43">
        <f t="shared" si="3"/>
        <v>8029.8</v>
      </c>
      <c r="M34" s="39">
        <f t="shared" si="4"/>
        <v>8280</v>
      </c>
    </row>
    <row r="35" spans="1:13">
      <c r="A35" s="10">
        <v>27</v>
      </c>
      <c r="B35" s="36" t="s">
        <v>35</v>
      </c>
      <c r="C35" s="11" t="s">
        <v>9</v>
      </c>
      <c r="D35" s="20">
        <v>216</v>
      </c>
      <c r="E35" s="17">
        <v>111</v>
      </c>
      <c r="F35" s="17">
        <v>118.4</v>
      </c>
      <c r="G35" s="17">
        <v>122.1</v>
      </c>
      <c r="H35" s="18">
        <f t="shared" si="0"/>
        <v>4.82</v>
      </c>
      <c r="I35" s="8">
        <f t="shared" si="1"/>
        <v>117.17</v>
      </c>
      <c r="J35" s="21"/>
      <c r="K35" s="17">
        <f t="shared" si="2"/>
        <v>23976</v>
      </c>
      <c r="L35" s="43">
        <f t="shared" si="3"/>
        <v>25574.400000000001</v>
      </c>
      <c r="M35" s="39">
        <f t="shared" si="4"/>
        <v>26373.599999999999</v>
      </c>
    </row>
    <row r="36" spans="1:13">
      <c r="A36" s="10">
        <v>28</v>
      </c>
      <c r="B36" s="36" t="s">
        <v>36</v>
      </c>
      <c r="C36" s="11" t="s">
        <v>9</v>
      </c>
      <c r="D36" s="20">
        <v>200</v>
      </c>
      <c r="E36" s="17">
        <v>29.34</v>
      </c>
      <c r="F36" s="17">
        <v>31.3</v>
      </c>
      <c r="G36" s="17">
        <v>32.270000000000003</v>
      </c>
      <c r="H36" s="18">
        <f t="shared" si="0"/>
        <v>4.82</v>
      </c>
      <c r="I36" s="8">
        <f t="shared" si="1"/>
        <v>30.97</v>
      </c>
      <c r="J36" s="21"/>
      <c r="K36" s="17">
        <f t="shared" si="2"/>
        <v>5868</v>
      </c>
      <c r="L36" s="43">
        <f t="shared" si="3"/>
        <v>6260</v>
      </c>
      <c r="M36" s="39">
        <f t="shared" si="4"/>
        <v>6454.0000000000009</v>
      </c>
    </row>
    <row r="37" spans="1:13">
      <c r="A37" s="10">
        <v>29</v>
      </c>
      <c r="B37" s="36" t="s">
        <v>37</v>
      </c>
      <c r="C37" s="11" t="s">
        <v>9</v>
      </c>
      <c r="D37" s="20">
        <v>50</v>
      </c>
      <c r="E37" s="17">
        <v>47.94</v>
      </c>
      <c r="F37" s="17">
        <v>51.14</v>
      </c>
      <c r="G37" s="17">
        <v>52.73</v>
      </c>
      <c r="H37" s="18">
        <f t="shared" si="0"/>
        <v>4.82</v>
      </c>
      <c r="I37" s="8">
        <f t="shared" si="1"/>
        <v>50.6</v>
      </c>
      <c r="J37" s="21"/>
      <c r="K37" s="17">
        <f t="shared" si="2"/>
        <v>2397</v>
      </c>
      <c r="L37" s="43">
        <f t="shared" si="3"/>
        <v>2557</v>
      </c>
      <c r="M37" s="39">
        <f t="shared" si="4"/>
        <v>2636.5</v>
      </c>
    </row>
    <row r="38" spans="1:13">
      <c r="A38" s="10">
        <v>30</v>
      </c>
      <c r="B38" s="36" t="s">
        <v>38</v>
      </c>
      <c r="C38" s="11" t="s">
        <v>9</v>
      </c>
      <c r="D38" s="20">
        <v>24</v>
      </c>
      <c r="E38" s="17">
        <v>280.64999999999998</v>
      </c>
      <c r="F38" s="17">
        <v>299.36</v>
      </c>
      <c r="G38" s="17">
        <v>308.72000000000003</v>
      </c>
      <c r="H38" s="18">
        <f t="shared" si="0"/>
        <v>4.82</v>
      </c>
      <c r="I38" s="8">
        <f t="shared" si="1"/>
        <v>296.24</v>
      </c>
      <c r="J38" s="21"/>
      <c r="K38" s="17">
        <f t="shared" si="2"/>
        <v>6735.5999999999995</v>
      </c>
      <c r="L38" s="43">
        <f t="shared" si="3"/>
        <v>7184.64</v>
      </c>
      <c r="M38" s="39">
        <f t="shared" si="4"/>
        <v>7409.2800000000007</v>
      </c>
    </row>
    <row r="39" spans="1:13">
      <c r="A39" s="10">
        <v>31</v>
      </c>
      <c r="B39" s="36" t="s">
        <v>39</v>
      </c>
      <c r="C39" s="11" t="s">
        <v>9</v>
      </c>
      <c r="D39" s="20">
        <v>24</v>
      </c>
      <c r="E39" s="17">
        <v>307.39999999999998</v>
      </c>
      <c r="F39" s="17">
        <v>327.89</v>
      </c>
      <c r="G39" s="17">
        <v>338.13</v>
      </c>
      <c r="H39" s="18">
        <f t="shared" si="0"/>
        <v>4.82</v>
      </c>
      <c r="I39" s="8">
        <f t="shared" si="1"/>
        <v>324.47000000000003</v>
      </c>
      <c r="J39" s="21"/>
      <c r="K39" s="17">
        <f t="shared" si="2"/>
        <v>7377.5999999999995</v>
      </c>
      <c r="L39" s="43">
        <f t="shared" si="3"/>
        <v>7869.36</v>
      </c>
      <c r="M39" s="39">
        <f t="shared" si="4"/>
        <v>8115.12</v>
      </c>
    </row>
    <row r="40" spans="1:13">
      <c r="A40" s="10">
        <v>32</v>
      </c>
      <c r="B40" s="36" t="s">
        <v>40</v>
      </c>
      <c r="C40" s="11" t="s">
        <v>9</v>
      </c>
      <c r="D40" s="20">
        <v>100</v>
      </c>
      <c r="E40" s="17">
        <v>54.45</v>
      </c>
      <c r="F40" s="17">
        <v>58.08</v>
      </c>
      <c r="G40" s="17">
        <v>59.9</v>
      </c>
      <c r="H40" s="18">
        <f t="shared" si="0"/>
        <v>4.83</v>
      </c>
      <c r="I40" s="8">
        <f t="shared" si="1"/>
        <v>57.48</v>
      </c>
      <c r="J40" s="21"/>
      <c r="K40" s="17">
        <f t="shared" si="2"/>
        <v>5445</v>
      </c>
      <c r="L40" s="43">
        <f t="shared" si="3"/>
        <v>5808</v>
      </c>
      <c r="M40" s="39">
        <f t="shared" si="4"/>
        <v>5990</v>
      </c>
    </row>
    <row r="41" spans="1:13">
      <c r="A41" s="10">
        <v>33</v>
      </c>
      <c r="B41" s="36" t="s">
        <v>41</v>
      </c>
      <c r="C41" s="11" t="s">
        <v>9</v>
      </c>
      <c r="D41" s="20">
        <v>100</v>
      </c>
      <c r="E41" s="17">
        <v>181.59</v>
      </c>
      <c r="F41" s="17">
        <v>193.7</v>
      </c>
      <c r="G41" s="17">
        <v>199.75</v>
      </c>
      <c r="H41" s="18">
        <f t="shared" si="0"/>
        <v>4.82</v>
      </c>
      <c r="I41" s="8">
        <f t="shared" si="1"/>
        <v>191.68</v>
      </c>
      <c r="J41" s="21"/>
      <c r="K41" s="17">
        <f t="shared" si="2"/>
        <v>18159</v>
      </c>
      <c r="L41" s="43">
        <f t="shared" si="3"/>
        <v>19370</v>
      </c>
      <c r="M41" s="39">
        <f t="shared" si="4"/>
        <v>19975</v>
      </c>
    </row>
    <row r="42" spans="1:13">
      <c r="A42" s="10">
        <v>34</v>
      </c>
      <c r="B42" s="36" t="s">
        <v>42</v>
      </c>
      <c r="C42" s="11" t="s">
        <v>9</v>
      </c>
      <c r="D42" s="20">
        <v>48</v>
      </c>
      <c r="E42" s="17">
        <v>99.12</v>
      </c>
      <c r="F42" s="17">
        <v>105.73</v>
      </c>
      <c r="G42" s="17">
        <v>109.03</v>
      </c>
      <c r="H42" s="18">
        <f t="shared" si="0"/>
        <v>4.82</v>
      </c>
      <c r="I42" s="8">
        <f t="shared" si="1"/>
        <v>104.63</v>
      </c>
      <c r="J42" s="21"/>
      <c r="K42" s="17">
        <f t="shared" si="2"/>
        <v>4757.76</v>
      </c>
      <c r="L42" s="43">
        <f t="shared" si="3"/>
        <v>5075.04</v>
      </c>
      <c r="M42" s="39">
        <f t="shared" si="4"/>
        <v>5233.4400000000005</v>
      </c>
    </row>
    <row r="43" spans="1:13">
      <c r="E43" s="16">
        <f>SUM(E9:E42)</f>
        <v>4463.5099999999993</v>
      </c>
      <c r="F43" s="47">
        <f>SUM(F9:F42)</f>
        <v>4758.8899999999994</v>
      </c>
      <c r="G43" s="16">
        <f>SUM(G9:G42)</f>
        <v>4907.5699999999988</v>
      </c>
      <c r="H43" s="13">
        <f t="shared" ref="H43" si="5">ROUND(STDEV(E43,F43,G43)/I43*100,2)</f>
        <v>4.8</v>
      </c>
      <c r="I43" s="13">
        <f t="shared" ref="I43" si="6">ROUND(AVERAGE(E43:G43),2)</f>
        <v>4709.99</v>
      </c>
      <c r="J43" s="12"/>
      <c r="K43" s="40">
        <f>SUM(K9:K42)</f>
        <v>884915.32000000007</v>
      </c>
      <c r="L43" s="44">
        <f>SUM(L9:L42)</f>
        <v>941745.44000000018</v>
      </c>
      <c r="M43" s="41">
        <v>971172.88</v>
      </c>
    </row>
  </sheetData>
  <mergeCells count="3">
    <mergeCell ref="A2:J2"/>
    <mergeCell ref="A3:J3"/>
    <mergeCell ref="E6:G6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 товара</vt:lpstr>
      <vt:lpstr>Лист1</vt:lpstr>
      <vt:lpstr>'Перечень товара'!Область_печати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Седьюрова Галина Александровна</dc:creator>
  <cp:lastModifiedBy>Ларюшкина</cp:lastModifiedBy>
  <cp:revision/>
  <cp:lastPrinted>2023-12-07T06:22:34Z</cp:lastPrinted>
  <dcterms:created xsi:type="dcterms:W3CDTF">2014-01-28T06:59:00Z</dcterms:created>
  <dcterms:modified xsi:type="dcterms:W3CDTF">2024-11-08T00:57:53Z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1049-11.2.0.11486</vt:lpwstr>
  </property>
  <property fmtid="{D5CDD505-2E9C-101B-9397-08002B2CF9AE}" pid="3" name="ICV">
    <vt:lpwstr>37699CE78EA644F4A7C40651F6DAF519</vt:lpwstr>
  </property>
</Properties>
</file>