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860" yWindow="1860" windowWidth="28800" windowHeight="154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4" i="1" l="1"/>
  <c r="AD13" i="1"/>
  <c r="AD12" i="1"/>
  <c r="AD15" i="1" s="1"/>
</calcChain>
</file>

<file path=xl/sharedStrings.xml><?xml version="1.0" encoding="utf-8"?>
<sst xmlns="http://schemas.openxmlformats.org/spreadsheetml/2006/main" count="133" uniqueCount="77">
  <si>
    <t xml:space="preserve"> </t>
  </si>
  <si>
    <t>Характеристики объекта закупки</t>
  </si>
  <si>
    <t xml:space="preserve">Расчет НМЦК (рын) произведен по формуле:
V - количество (объем) закупаемого товара;
n - количество значений, используемых в расчете;
i - номер источника ценовой информации;
Цi - цена единицы товара                            </t>
  </si>
  <si>
    <t>№</t>
  </si>
  <si>
    <t>Наименование товара, услуги (работы)</t>
  </si>
  <si>
    <t>ОКПД2/КТРУ</t>
  </si>
  <si>
    <t>Единица измерения</t>
  </si>
  <si>
    <t>Кол-во</t>
  </si>
  <si>
    <t>{Поставщик_4}</t>
  </si>
  <si>
    <t>{Поставщик_5}</t>
  </si>
  <si>
    <t>{Поставщик_6}</t>
  </si>
  <si>
    <t>{Поставщик_7}</t>
  </si>
  <si>
    <t>{Поставщик_8}</t>
  </si>
  <si>
    <t>{Поставщик_9}</t>
  </si>
  <si>
    <t>{Поставщик_10}</t>
  </si>
  <si>
    <t>{Поставщик_11}</t>
  </si>
  <si>
    <t>{Поставщик_12}</t>
  </si>
  <si>
    <t>{Поставщик_13}</t>
  </si>
  <si>
    <t>{Поставщик_14}</t>
  </si>
  <si>
    <t>{Поставщик_15}</t>
  </si>
  <si>
    <t>{Поставщик_16}</t>
  </si>
  <si>
    <t>{Поставщик_17}</t>
  </si>
  <si>
    <t>{Поставщик_18}</t>
  </si>
  <si>
    <t>{Поставщик_19}</t>
  </si>
  <si>
    <t>{Поставщик_20}</t>
  </si>
  <si>
    <t>Среднее квадратичное отклонение</t>
  </si>
  <si>
    <t>Коэффициент вариации (%)</t>
  </si>
  <si>
    <t>НМЦК (рын)</t>
  </si>
  <si>
    <t>Цена (руб.)</t>
  </si>
  <si>
    <t>{Цена_4}</t>
  </si>
  <si>
    <t>{Цена_5}</t>
  </si>
  <si>
    <t>{Цена_6}</t>
  </si>
  <si>
    <t>{Цена_7}</t>
  </si>
  <si>
    <t>{Цена_8}</t>
  </si>
  <si>
    <t>{Цена_9}</t>
  </si>
  <si>
    <t>{Цена_10}</t>
  </si>
  <si>
    <t>{Цена_11}</t>
  </si>
  <si>
    <t>{Цена_12}</t>
  </si>
  <si>
    <t>{Цена_13}</t>
  </si>
  <si>
    <t>{Цена_14}</t>
  </si>
  <si>
    <t>{Цена_15}</t>
  </si>
  <si>
    <t>{Цена_16}</t>
  </si>
  <si>
    <t>{Цена_17}</t>
  </si>
  <si>
    <t>{Цена_18}</t>
  </si>
  <si>
    <t>{Цена_19}</t>
  </si>
  <si>
    <t>{Цена_20}</t>
  </si>
  <si>
    <t>Итого:</t>
  </si>
  <si>
    <t>Работник контрактной службы/контрактный управляющий:</t>
  </si>
  <si>
    <t>(должность)</t>
  </si>
  <si>
    <t>(подпись/расшифровка подписи)</t>
  </si>
  <si>
    <t>1</t>
  </si>
  <si>
    <t>Бензин автомобильный АИ-92</t>
  </si>
  <si>
    <t>л (дм³)</t>
  </si>
  <si>
    <t xml:space="preserve">59,26 </t>
  </si>
  <si>
    <t>60,00 
Контракт в ЕИС №1246612452722000236</t>
  </si>
  <si>
    <t>59,10 
Контракт в ЕИС №2782543146622000044</t>
  </si>
  <si>
    <t>2</t>
  </si>
  <si>
    <t>Бензин автомобильный АИ-95</t>
  </si>
  <si>
    <t xml:space="preserve">64,93 </t>
  </si>
  <si>
    <t>65,00 
Контракт в ЕИС №2772100892222000038</t>
  </si>
  <si>
    <t>65,01 
Контракт в ЕИС №3330505377123000020</t>
  </si>
  <si>
    <t>3</t>
  </si>
  <si>
    <t>Дизельное топливо</t>
  </si>
  <si>
    <t xml:space="preserve">77,14 </t>
  </si>
  <si>
    <t>77,48 
Контракт в ЕИС №1753605735424000020</t>
  </si>
  <si>
    <t>77,89 
Контракт в ЕИС №2261500194024000048</t>
  </si>
  <si>
    <t>Поставщик 1</t>
  </si>
  <si>
    <t>Поставщик 2</t>
  </si>
  <si>
    <t>Поставщик 3</t>
  </si>
  <si>
    <t>ГСМ Верхнетуринский</t>
  </si>
  <si>
    <t>Используемый метод определения НМЦК
с обоснованием:</t>
  </si>
  <si>
    <t>Метод сопоставимых рыночных цен (анализа рынка) является приоритетным для определения и обоснования начальной (максимальной) цены контракта, цены контракта, заключаемого с единственным поставщиком (подрядчиком, исполнителем) (в соответствии с п.6 ст.22 44-ФЗ)
Расчет выполнен в соответствии с Методическими рекомендациями, утвержденными приказом МЭР РФ от 02.10.2013 №567</t>
  </si>
  <si>
    <t>Средняя цена (руб.)</t>
  </si>
  <si>
    <t xml:space="preserve">/ </t>
  </si>
  <si>
    <t xml:space="preserve">Обоснование начальной (максимальной) цены договора     </t>
  </si>
  <si>
    <t>Дата подготовки обоснования НМЦК:10.01.2025</t>
  </si>
  <si>
    <t>На основании проведенного анализа рынка и расчетов, НМЦК составляет: 382 899,00 рублей.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</si>
</sst>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#########"/>
  </numFmts>
  <fonts count="2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.8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.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0"/>
      <color indexed="12"/>
      <name val="Times New Roman"/>
      <family val="1"/>
      <charset val="204"/>
    </font>
    <font>
      <u/>
      <sz val="10"/>
      <color indexed="12"/>
      <name val="Times New Roman"/>
      <family val="1"/>
      <charset val="204"/>
    </font>
    <font>
      <u/>
      <sz val="10"/>
      <color indexed="12"/>
      <name val="Times New Roman"/>
      <family val="1"/>
      <charset val="204"/>
    </font>
    <font>
      <u/>
      <sz val="10"/>
      <color indexed="12"/>
      <name val="Times New Roman"/>
      <family val="1"/>
      <charset val="204"/>
    </font>
    <font>
      <u/>
      <sz val="10"/>
      <color indexed="12"/>
      <name val="Times New Roman"/>
      <family val="1"/>
      <charset val="204"/>
    </font>
    <font>
      <u/>
      <sz val="10"/>
      <color indexed="12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thin">
        <color auto="1"/>
      </bottom>
      <diagonal/>
    </border>
    <border>
      <left/>
      <right/>
      <top style="medium">
        <color rgb="FFC0C0C0"/>
      </top>
      <bottom style="thin">
        <color auto="1"/>
      </bottom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Alignment="0"/>
  </cellStyleXfs>
  <cellXfs count="55">
    <xf numFmtId="0" fontId="0" fillId="0" borderId="0" xfId="0"/>
    <xf numFmtId="0" fontId="1" fillId="0" borderId="0" xfId="0" applyFont="1" applyFill="1" applyBorder="1"/>
    <xf numFmtId="2" fontId="2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/>
    <xf numFmtId="2" fontId="1" fillId="0" borderId="0" xfId="0" applyNumberFormat="1" applyFont="1" applyFill="1" applyBorder="1"/>
    <xf numFmtId="2" fontId="1" fillId="0" borderId="1" xfId="0" applyNumberFormat="1" applyFont="1" applyFill="1" applyBorder="1"/>
    <xf numFmtId="164" fontId="5" fillId="0" borderId="2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vertical="top" wrapText="1"/>
    </xf>
    <xf numFmtId="2" fontId="1" fillId="0" borderId="2" xfId="0" applyNumberFormat="1" applyFont="1" applyFill="1" applyBorder="1" applyAlignment="1">
      <alignment vertical="top"/>
    </xf>
    <xf numFmtId="0" fontId="5" fillId="0" borderId="2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/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/>
    <xf numFmtId="0" fontId="5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3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164" fontId="19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top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wrapText="1"/>
    </xf>
    <xf numFmtId="0" fontId="7" fillId="0" borderId="13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429895</xdr:colOff>
      <xdr:row>8</xdr:row>
      <xdr:rowOff>182245</xdr:rowOff>
    </xdr:from>
    <xdr:to>
      <xdr:col>2</xdr:col>
      <xdr:colOff>99695</xdr:colOff>
      <xdr:row>8</xdr:row>
      <xdr:rowOff>802005</xdr:rowOff>
    </xdr:to>
    <xdr:pic>
      <xdr:nvPicPr>
        <xdr:cNvPr id="6" name="Изображени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895" y="2915920"/>
          <a:ext cx="1612900" cy="619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29</xdr:col>
      <xdr:colOff>219075</xdr:colOff>
      <xdr:row>10</xdr:row>
      <xdr:rowOff>85725</xdr:rowOff>
    </xdr:from>
    <xdr:to>
      <xdr:col>29</xdr:col>
      <xdr:colOff>1600835</xdr:colOff>
      <xdr:row>11</xdr:row>
      <xdr:rowOff>42545</xdr:rowOff>
    </xdr:to>
    <xdr:pic>
      <xdr:nvPicPr>
        <xdr:cNvPr id="7" name="Изображение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86000" y="4762500"/>
          <a:ext cx="1400810" cy="528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26</xdr:col>
      <xdr:colOff>123825</xdr:colOff>
      <xdr:row>10</xdr:row>
      <xdr:rowOff>76200</xdr:rowOff>
    </xdr:from>
    <xdr:to>
      <xdr:col>26</xdr:col>
      <xdr:colOff>1190625</xdr:colOff>
      <xdr:row>11</xdr:row>
      <xdr:rowOff>30480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375975" y="4752975"/>
          <a:ext cx="1076325" cy="5257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27</xdr:col>
      <xdr:colOff>180976</xdr:colOff>
      <xdr:row>10</xdr:row>
      <xdr:rowOff>152399</xdr:rowOff>
    </xdr:from>
    <xdr:to>
      <xdr:col>27</xdr:col>
      <xdr:colOff>1362076</xdr:colOff>
      <xdr:row>11</xdr:row>
      <xdr:rowOff>37464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804726" y="4829174"/>
          <a:ext cx="1200150" cy="45656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zakupki.gov.ru/epz/contract/contractCard/common-info.html?reestrNumber=277210089222200003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zakupki.gov.ru/epz/contract/contractCard/common-info.html?reestrNumber=2782543146622000044" TargetMode="External"/><Relationship Id="rId1" Type="http://schemas.openxmlformats.org/officeDocument/2006/relationships/hyperlink" Target="http://zakupki.gov.ru/epz/contract/contractCard/common-info.html?reestrNumber=1246612452722000236" TargetMode="External"/><Relationship Id="rId6" Type="http://schemas.openxmlformats.org/officeDocument/2006/relationships/hyperlink" Target="http://zakupki.gov.ru/epz/contract/contractCard/common-info.html?reestrNumber=2261500194024000048" TargetMode="External"/><Relationship Id="rId5" Type="http://schemas.openxmlformats.org/officeDocument/2006/relationships/hyperlink" Target="http://zakupki.gov.ru/epz/contract/contractCard/common-info.html?reestrNumber=1753605735424000020" TargetMode="External"/><Relationship Id="rId4" Type="http://schemas.openxmlformats.org/officeDocument/2006/relationships/hyperlink" Target="http://zakupki.gov.ru/epz/contract/contractCard/common-info.html?reestrNumber=3330505377123000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8"/>
  <sheetViews>
    <sheetView tabSelected="1" view="pageBreakPreview" topLeftCell="A7" zoomScaleNormal="100" zoomScaleSheetLayoutView="100" workbookViewId="0">
      <selection activeCell="A16" sqref="A16:AD16"/>
    </sheetView>
  </sheetViews>
  <sheetFormatPr defaultColWidth="9" defaultRowHeight="15" x14ac:dyDescent="0.25"/>
  <cols>
    <col min="1" max="1" width="7.85546875" style="3" customWidth="1"/>
    <col min="2" max="2" width="20.85546875" style="3" customWidth="1"/>
    <col min="3" max="3" width="17.85546875" style="3" customWidth="1"/>
    <col min="4" max="4" width="31.28515625" style="3" customWidth="1"/>
    <col min="5" max="5" width="17" style="3" customWidth="1"/>
    <col min="6" max="6" width="8.85546875" style="3" customWidth="1"/>
    <col min="7" max="9" width="22" style="12" customWidth="1"/>
    <col min="10" max="26" width="22" style="12" hidden="1" customWidth="1"/>
    <col min="27" max="27" width="20.5703125" style="12" customWidth="1"/>
    <col min="28" max="28" width="23" style="12" customWidth="1"/>
    <col min="29" max="29" width="15.140625" style="12" customWidth="1"/>
    <col min="30" max="30" width="27.7109375" style="3" customWidth="1"/>
    <col min="31" max="31" width="18.42578125" style="3" customWidth="1"/>
    <col min="32" max="1025" width="9.140625" style="3" customWidth="1"/>
    <col min="1026" max="16384" width="9" style="3"/>
  </cols>
  <sheetData>
    <row r="1" spans="1:32" ht="15" customHeight="1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2" ht="15" customHeight="1" x14ac:dyDescent="0.25">
      <c r="A2" s="1"/>
      <c r="B2" s="1"/>
      <c r="C2" s="1"/>
      <c r="D2" s="1"/>
      <c r="E2" s="1"/>
      <c r="F2" s="1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32" ht="36" customHeight="1" x14ac:dyDescent="0.3">
      <c r="A3" s="34" t="s">
        <v>74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</row>
    <row r="4" spans="1:32" ht="15" customHeight="1" x14ac:dyDescent="0.25">
      <c r="A4" s="1"/>
      <c r="B4" s="1"/>
      <c r="C4" s="1"/>
      <c r="D4" s="1"/>
      <c r="E4" s="1"/>
      <c r="F4" s="1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2" x14ac:dyDescent="0.25">
      <c r="A5" s="1"/>
      <c r="B5" s="1"/>
      <c r="C5" s="1"/>
      <c r="D5" s="1"/>
      <c r="E5" s="1"/>
      <c r="F5" s="1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5"/>
      <c r="AB5" s="4"/>
      <c r="AC5" s="4"/>
    </row>
    <row r="6" spans="1:32" ht="24.75" customHeight="1" x14ac:dyDescent="0.25">
      <c r="A6" s="35" t="s">
        <v>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1:32" ht="42" customHeight="1" x14ac:dyDescent="0.25">
      <c r="A7" s="35" t="s">
        <v>70</v>
      </c>
      <c r="B7" s="35"/>
      <c r="C7" s="36" t="s">
        <v>71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</row>
    <row r="8" spans="1:32" ht="43.5" customHeight="1" x14ac:dyDescent="0.25">
      <c r="A8" s="30" t="s">
        <v>69</v>
      </c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3"/>
    </row>
    <row r="9" spans="1:32" ht="125.25" customHeight="1" x14ac:dyDescent="0.25">
      <c r="A9" s="37" t="s">
        <v>2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2" ht="30" customHeight="1" x14ac:dyDescent="0.25">
      <c r="A10" s="35" t="s">
        <v>3</v>
      </c>
      <c r="B10" s="35" t="s">
        <v>4</v>
      </c>
      <c r="C10" s="35"/>
      <c r="D10" s="38" t="s">
        <v>5</v>
      </c>
      <c r="E10" s="35" t="s">
        <v>6</v>
      </c>
      <c r="F10" s="38" t="s">
        <v>7</v>
      </c>
      <c r="G10" s="6" t="s">
        <v>66</v>
      </c>
      <c r="H10" s="6" t="s">
        <v>67</v>
      </c>
      <c r="I10" s="6" t="s">
        <v>68</v>
      </c>
      <c r="J10" s="6" t="s">
        <v>8</v>
      </c>
      <c r="K10" s="6" t="s">
        <v>9</v>
      </c>
      <c r="L10" s="6" t="s">
        <v>10</v>
      </c>
      <c r="M10" s="6" t="s">
        <v>11</v>
      </c>
      <c r="N10" s="6" t="s">
        <v>12</v>
      </c>
      <c r="O10" s="6" t="s">
        <v>13</v>
      </c>
      <c r="P10" s="6" t="s">
        <v>14</v>
      </c>
      <c r="Q10" s="6" t="s">
        <v>15</v>
      </c>
      <c r="R10" s="6" t="s">
        <v>16</v>
      </c>
      <c r="S10" s="6" t="s">
        <v>17</v>
      </c>
      <c r="T10" s="6" t="s">
        <v>18</v>
      </c>
      <c r="U10" s="6" t="s">
        <v>19</v>
      </c>
      <c r="V10" s="6" t="s">
        <v>20</v>
      </c>
      <c r="W10" s="6" t="s">
        <v>21</v>
      </c>
      <c r="X10" s="6" t="s">
        <v>22</v>
      </c>
      <c r="Y10" s="6" t="s">
        <v>23</v>
      </c>
      <c r="Z10" s="6" t="s">
        <v>24</v>
      </c>
      <c r="AA10" s="7" t="s">
        <v>25</v>
      </c>
      <c r="AB10" s="7" t="s">
        <v>26</v>
      </c>
      <c r="AC10" s="38" t="s">
        <v>72</v>
      </c>
      <c r="AD10" s="8" t="s">
        <v>27</v>
      </c>
    </row>
    <row r="11" spans="1:32" ht="45" customHeight="1" x14ac:dyDescent="0.25">
      <c r="A11" s="35"/>
      <c r="B11" s="35"/>
      <c r="C11" s="35"/>
      <c r="D11" s="38"/>
      <c r="E11" s="35"/>
      <c r="F11" s="38"/>
      <c r="G11" s="6" t="s">
        <v>28</v>
      </c>
      <c r="H11" s="6" t="s">
        <v>28</v>
      </c>
      <c r="I11" s="6" t="s">
        <v>28</v>
      </c>
      <c r="J11" s="6" t="s">
        <v>28</v>
      </c>
      <c r="K11" s="6" t="s">
        <v>28</v>
      </c>
      <c r="L11" s="6" t="s">
        <v>28</v>
      </c>
      <c r="M11" s="6" t="s">
        <v>28</v>
      </c>
      <c r="N11" s="6" t="s">
        <v>28</v>
      </c>
      <c r="O11" s="6" t="s">
        <v>28</v>
      </c>
      <c r="P11" s="6" t="s">
        <v>28</v>
      </c>
      <c r="Q11" s="6" t="s">
        <v>28</v>
      </c>
      <c r="R11" s="6" t="s">
        <v>28</v>
      </c>
      <c r="S11" s="6" t="s">
        <v>28</v>
      </c>
      <c r="T11" s="6" t="s">
        <v>28</v>
      </c>
      <c r="U11" s="6" t="s">
        <v>28</v>
      </c>
      <c r="V11" s="6" t="s">
        <v>28</v>
      </c>
      <c r="W11" s="6" t="s">
        <v>28</v>
      </c>
      <c r="X11" s="6" t="s">
        <v>28</v>
      </c>
      <c r="Y11" s="6" t="s">
        <v>28</v>
      </c>
      <c r="Z11" s="6" t="s">
        <v>28</v>
      </c>
      <c r="AA11" s="9"/>
      <c r="AB11" s="9"/>
      <c r="AC11" s="38"/>
      <c r="AD11" s="10"/>
    </row>
    <row r="12" spans="1:32" ht="52.5" customHeight="1" x14ac:dyDescent="0.25">
      <c r="A12" s="11" t="s">
        <v>50</v>
      </c>
      <c r="B12" s="35" t="s">
        <v>51</v>
      </c>
      <c r="C12" s="35"/>
      <c r="D12" s="7"/>
      <c r="E12" s="11" t="s">
        <v>52</v>
      </c>
      <c r="F12" s="29">
        <v>1500</v>
      </c>
      <c r="G12" s="6" t="s">
        <v>53</v>
      </c>
      <c r="H12" s="23" t="s">
        <v>54</v>
      </c>
      <c r="I12" s="24" t="s">
        <v>55</v>
      </c>
      <c r="J12" s="6" t="s">
        <v>29</v>
      </c>
      <c r="K12" s="6" t="s">
        <v>30</v>
      </c>
      <c r="L12" s="6" t="s">
        <v>31</v>
      </c>
      <c r="M12" s="6" t="s">
        <v>32</v>
      </c>
      <c r="N12" s="6" t="s">
        <v>33</v>
      </c>
      <c r="O12" s="6" t="s">
        <v>34</v>
      </c>
      <c r="P12" s="6" t="s">
        <v>35</v>
      </c>
      <c r="Q12" s="6" t="s">
        <v>36</v>
      </c>
      <c r="R12" s="6" t="s">
        <v>37</v>
      </c>
      <c r="S12" s="6" t="s">
        <v>38</v>
      </c>
      <c r="T12" s="6" t="s">
        <v>39</v>
      </c>
      <c r="U12" s="6" t="s">
        <v>40</v>
      </c>
      <c r="V12" s="6" t="s">
        <v>41</v>
      </c>
      <c r="W12" s="6" t="s">
        <v>42</v>
      </c>
      <c r="X12" s="6" t="s">
        <v>43</v>
      </c>
      <c r="Y12" s="6" t="s">
        <v>44</v>
      </c>
      <c r="Z12" s="6" t="s">
        <v>45</v>
      </c>
      <c r="AA12" s="6">
        <v>0.48</v>
      </c>
      <c r="AB12" s="6">
        <v>0.81</v>
      </c>
      <c r="AC12" s="6">
        <v>59.45</v>
      </c>
      <c r="AD12" s="6">
        <f>AC12*F12</f>
        <v>89175</v>
      </c>
      <c r="AE12" s="12"/>
      <c r="AF12" s="12"/>
    </row>
    <row r="13" spans="1:32" ht="52.5" customHeight="1" x14ac:dyDescent="0.25">
      <c r="A13" s="11" t="s">
        <v>56</v>
      </c>
      <c r="B13" s="35" t="s">
        <v>57</v>
      </c>
      <c r="C13" s="35"/>
      <c r="D13" s="7"/>
      <c r="E13" s="11" t="s">
        <v>52</v>
      </c>
      <c r="F13" s="29">
        <v>1300</v>
      </c>
      <c r="G13" s="6" t="s">
        <v>58</v>
      </c>
      <c r="H13" s="25" t="s">
        <v>59</v>
      </c>
      <c r="I13" s="26" t="s">
        <v>60</v>
      </c>
      <c r="J13" s="6" t="s">
        <v>29</v>
      </c>
      <c r="K13" s="6" t="s">
        <v>30</v>
      </c>
      <c r="L13" s="6" t="s">
        <v>31</v>
      </c>
      <c r="M13" s="6" t="s">
        <v>32</v>
      </c>
      <c r="N13" s="6" t="s">
        <v>33</v>
      </c>
      <c r="O13" s="6" t="s">
        <v>34</v>
      </c>
      <c r="P13" s="6" t="s">
        <v>35</v>
      </c>
      <c r="Q13" s="6" t="s">
        <v>36</v>
      </c>
      <c r="R13" s="6" t="s">
        <v>37</v>
      </c>
      <c r="S13" s="6" t="s">
        <v>38</v>
      </c>
      <c r="T13" s="6" t="s">
        <v>39</v>
      </c>
      <c r="U13" s="6" t="s">
        <v>40</v>
      </c>
      <c r="V13" s="6" t="s">
        <v>41</v>
      </c>
      <c r="W13" s="6" t="s">
        <v>42</v>
      </c>
      <c r="X13" s="6" t="s">
        <v>43</v>
      </c>
      <c r="Y13" s="6" t="s">
        <v>44</v>
      </c>
      <c r="Z13" s="6" t="s">
        <v>45</v>
      </c>
      <c r="AA13" s="6">
        <v>0.04</v>
      </c>
      <c r="AB13" s="6">
        <v>7.0000000000000007E-2</v>
      </c>
      <c r="AC13" s="6">
        <v>64.98</v>
      </c>
      <c r="AD13" s="6">
        <f>F13*AC13</f>
        <v>84474</v>
      </c>
      <c r="AE13" s="12"/>
      <c r="AF13" s="12"/>
    </row>
    <row r="14" spans="1:32" ht="52.5" customHeight="1" x14ac:dyDescent="0.25">
      <c r="A14" s="11" t="s">
        <v>61</v>
      </c>
      <c r="B14" s="35" t="s">
        <v>62</v>
      </c>
      <c r="C14" s="35"/>
      <c r="D14" s="7"/>
      <c r="E14" s="11" t="s">
        <v>52</v>
      </c>
      <c r="F14" s="29">
        <v>2700</v>
      </c>
      <c r="G14" s="6" t="s">
        <v>63</v>
      </c>
      <c r="H14" s="27" t="s">
        <v>64</v>
      </c>
      <c r="I14" s="28" t="s">
        <v>65</v>
      </c>
      <c r="J14" s="6" t="s">
        <v>29</v>
      </c>
      <c r="K14" s="6" t="s">
        <v>30</v>
      </c>
      <c r="L14" s="6" t="s">
        <v>31</v>
      </c>
      <c r="M14" s="6" t="s">
        <v>32</v>
      </c>
      <c r="N14" s="6" t="s">
        <v>33</v>
      </c>
      <c r="O14" s="6" t="s">
        <v>34</v>
      </c>
      <c r="P14" s="6" t="s">
        <v>35</v>
      </c>
      <c r="Q14" s="6" t="s">
        <v>36</v>
      </c>
      <c r="R14" s="6" t="s">
        <v>37</v>
      </c>
      <c r="S14" s="6" t="s">
        <v>38</v>
      </c>
      <c r="T14" s="6" t="s">
        <v>39</v>
      </c>
      <c r="U14" s="6" t="s">
        <v>40</v>
      </c>
      <c r="V14" s="6" t="s">
        <v>41</v>
      </c>
      <c r="W14" s="6" t="s">
        <v>42</v>
      </c>
      <c r="X14" s="6" t="s">
        <v>43</v>
      </c>
      <c r="Y14" s="6" t="s">
        <v>44</v>
      </c>
      <c r="Z14" s="6" t="s">
        <v>45</v>
      </c>
      <c r="AA14" s="6">
        <v>0.38</v>
      </c>
      <c r="AB14" s="6">
        <v>0.48</v>
      </c>
      <c r="AC14" s="6">
        <v>77.5</v>
      </c>
      <c r="AD14" s="6">
        <f>F14*AC14</f>
        <v>209250</v>
      </c>
      <c r="AE14" s="12"/>
      <c r="AF14" s="12"/>
    </row>
    <row r="15" spans="1:32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C15" s="11" t="s">
        <v>46</v>
      </c>
      <c r="AD15" s="6">
        <f>SUM(AD12:AD14)</f>
        <v>382899</v>
      </c>
    </row>
    <row r="16" spans="1:32" x14ac:dyDescent="0.25">
      <c r="A16" s="42" t="s">
        <v>76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4"/>
    </row>
    <row r="17" spans="1:30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</row>
    <row r="18" spans="1:30" x14ac:dyDescent="0.25">
      <c r="A18" s="45" t="s">
        <v>75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</row>
    <row r="19" spans="1:30" x14ac:dyDescent="0.2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</row>
    <row r="20" spans="1:30" x14ac:dyDescent="0.2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</row>
    <row r="21" spans="1:30" ht="15.75" thickBot="1" x14ac:dyDescent="0.3">
      <c r="A21" s="1"/>
      <c r="B21" s="1"/>
      <c r="C21" s="1"/>
      <c r="D21" s="1"/>
      <c r="E21" s="1"/>
      <c r="F21" s="1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30" ht="15.75" thickBot="1" x14ac:dyDescent="0.3">
      <c r="A22" s="47" t="s">
        <v>47</v>
      </c>
      <c r="B22" s="48"/>
      <c r="C22" s="48"/>
      <c r="D22" s="48"/>
      <c r="E22" s="1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30" x14ac:dyDescent="0.25">
      <c r="A23" s="49"/>
      <c r="B23" s="50"/>
      <c r="C23" s="50"/>
      <c r="D23" s="50"/>
      <c r="E23" s="14"/>
      <c r="F23" s="1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30" ht="15.75" thickBot="1" x14ac:dyDescent="0.3">
      <c r="A24" s="51" t="s">
        <v>48</v>
      </c>
      <c r="B24" s="52"/>
      <c r="C24" s="52"/>
      <c r="D24" s="52"/>
      <c r="E24" s="16"/>
      <c r="F24" s="15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30" x14ac:dyDescent="0.25">
      <c r="A25" s="53" t="s">
        <v>73</v>
      </c>
      <c r="B25" s="54"/>
      <c r="C25" s="54"/>
      <c r="D25" s="54"/>
      <c r="E25" s="17"/>
      <c r="F25" s="1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30" ht="16.5" thickBot="1" x14ac:dyDescent="0.3">
      <c r="A26" s="39" t="s">
        <v>49</v>
      </c>
      <c r="B26" s="40"/>
      <c r="C26" s="40"/>
      <c r="D26" s="40"/>
      <c r="E26" s="18"/>
      <c r="F26" s="19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3"/>
      <c r="AB26" s="3"/>
      <c r="AC26" s="3"/>
    </row>
    <row r="27" spans="1:30" ht="15.75" x14ac:dyDescent="0.25">
      <c r="A27" s="21"/>
      <c r="B27" s="21"/>
      <c r="C27" s="21"/>
      <c r="D27" s="21"/>
      <c r="E27" s="21"/>
      <c r="F27" s="19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3"/>
      <c r="AB27" s="3"/>
      <c r="AC27" s="3"/>
    </row>
    <row r="28" spans="1:30" ht="15.75" x14ac:dyDescent="0.25">
      <c r="A28" s="22" t="s">
        <v>0</v>
      </c>
    </row>
  </sheetData>
  <mergeCells count="27">
    <mergeCell ref="B12:C12"/>
    <mergeCell ref="A26:D26"/>
    <mergeCell ref="A15:AA15"/>
    <mergeCell ref="A16:AD16"/>
    <mergeCell ref="A17:AD17"/>
    <mergeCell ref="A18:AD18"/>
    <mergeCell ref="A19:AD19"/>
    <mergeCell ref="A20:AD20"/>
    <mergeCell ref="A22:D22"/>
    <mergeCell ref="A23:D23"/>
    <mergeCell ref="A24:D24"/>
    <mergeCell ref="A25:D25"/>
    <mergeCell ref="B13:C13"/>
    <mergeCell ref="B14:C14"/>
    <mergeCell ref="A9:AD9"/>
    <mergeCell ref="A10:A11"/>
    <mergeCell ref="B10:C11"/>
    <mergeCell ref="D10:D11"/>
    <mergeCell ref="E10:E11"/>
    <mergeCell ref="F10:F11"/>
    <mergeCell ref="AC10:AC11"/>
    <mergeCell ref="A8:AD8"/>
    <mergeCell ref="A3:AD3"/>
    <mergeCell ref="A6:B6"/>
    <mergeCell ref="C6:AD6"/>
    <mergeCell ref="A7:B7"/>
    <mergeCell ref="C7:AD7"/>
  </mergeCells>
  <hyperlinks>
    <hyperlink ref="H12" r:id="rId1"/>
    <hyperlink ref="I12" r:id="rId2"/>
    <hyperlink ref="H13" r:id="rId3"/>
    <hyperlink ref="I13" r:id="rId4"/>
    <hyperlink ref="H14" r:id="rId5"/>
    <hyperlink ref="I14" r:id="rId6"/>
  </hyperlinks>
  <pageMargins left="0.39370078740157483" right="0.39370078740157483" top="0.39370078740157483" bottom="0.39370078740157483" header="0" footer="0"/>
  <pageSetup paperSize="9" scale="54" fitToHeight="0" orientation="landscape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2025-01-13T09:32:36Z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