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аганова С.И\Desktop\ФКГС 2025\Для Экспертизы\ДЛЯ ЗАКУПОК\"/>
    </mc:Choice>
  </mc:AlternateContent>
  <xr:revisionPtr revIDLastSave="0" documentId="13_ncr:1_{2928B0E7-BDF6-4CBB-BAB3-AE29EAD1257E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ДЛЯ ЗАКУПОК! ИСПРАВЛ,Сводный см" sheetId="1" r:id="rId1"/>
  </sheets>
  <definedNames>
    <definedName name="_xlnm.Print_Titles" localSheetId="0">'ДЛЯ ЗАКУПОК! ИСПРАВЛ,Сводный см'!$24:$24</definedName>
    <definedName name="_xlnm.Print_Area" localSheetId="0">'ДЛЯ ЗАКУПОК! ИСПРАВЛ,Сводный см'!$A$1:$H$62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6" i="1"/>
  <c r="F54" i="1"/>
  <c r="E52" i="1"/>
  <c r="G54" i="1"/>
  <c r="E54" i="1"/>
  <c r="D54" i="1"/>
  <c r="H52" i="1"/>
  <c r="G52" i="1"/>
  <c r="F52" i="1"/>
  <c r="D52" i="1"/>
  <c r="G51" i="1"/>
  <c r="F51" i="1"/>
  <c r="E51" i="1"/>
  <c r="D51" i="1"/>
  <c r="F38" i="1"/>
  <c r="E38" i="1"/>
  <c r="E45" i="1"/>
  <c r="H47" i="1"/>
  <c r="H49" i="1"/>
  <c r="G49" i="1"/>
  <c r="F49" i="1"/>
  <c r="E49" i="1"/>
  <c r="D49" i="1"/>
  <c r="D45" i="1"/>
  <c r="D47" i="1"/>
  <c r="D37" i="1"/>
  <c r="D38" i="1" s="1"/>
  <c r="F45" i="1"/>
  <c r="F47" i="1" s="1"/>
  <c r="E47" i="1"/>
  <c r="E37" i="1"/>
  <c r="F31" i="1"/>
  <c r="E31" i="1"/>
  <c r="D31" i="1"/>
  <c r="D28" i="1"/>
  <c r="E28" i="1"/>
  <c r="F28" i="1"/>
  <c r="H51" i="1" l="1"/>
  <c r="E56" i="1"/>
  <c r="E57" i="1" s="1"/>
  <c r="D40" i="1"/>
  <c r="F56" i="1"/>
  <c r="F57" i="1" s="1"/>
  <c r="G56" i="1"/>
  <c r="G57" i="1" s="1"/>
  <c r="D56" i="1" l="1"/>
  <c r="D57" i="1" l="1"/>
</calcChain>
</file>

<file path=xl/sharedStrings.xml><?xml version="1.0" encoding="utf-8"?>
<sst xmlns="http://schemas.openxmlformats.org/spreadsheetml/2006/main" count="134" uniqueCount="84">
  <si>
    <t>Приложение № 6</t>
  </si>
  <si>
    <t>Утверждено приказом № 421 от 4 августа 2020 г. Минстроя РФ в редакции приказа № 557 от 7 июля 2022 г.</t>
  </si>
  <si>
    <t>Заказчик</t>
  </si>
  <si>
    <t xml:space="preserve"> </t>
  </si>
  <si>
    <t/>
  </si>
  <si>
    <t>(наименование организации)</t>
  </si>
  <si>
    <t>"Утвержден" "___"______________________2025г</t>
  </si>
  <si>
    <t>(ссылка на документ об утверждении)</t>
  </si>
  <si>
    <t xml:space="preserve">СВОДНЫЙ СМЕТНЫЙ РАСЧЕТ СТОИМОСТИ СТРОИТЕЛЬСТВА № </t>
  </si>
  <si>
    <t>Благоустройство территории городского округа город Волжский Волгоградской области: 
Аллея парка культуры и отдыха «Волжский» до Центрального рынка (2этап)</t>
  </si>
  <si>
    <t>(наименование стройки)</t>
  </si>
  <si>
    <t>Составлен в текущем уровне цен IV квартал 2024 года</t>
  </si>
  <si>
    <t>№ п/п</t>
  </si>
  <si>
    <t>Обоснование</t>
  </si>
  <si>
    <t>Наименование глав, объектов капитального строительства, работ и затрат</t>
  </si>
  <si>
    <t>Сметная стоимость, руб.</t>
  </si>
  <si>
    <t>Строительных
(ремонтно- строительных, ремонтно-реставрационных) работ</t>
  </si>
  <si>
    <t>монтажных работ</t>
  </si>
  <si>
    <t>оборудования</t>
  </si>
  <si>
    <t>прочих затрат</t>
  </si>
  <si>
    <t>всего</t>
  </si>
  <si>
    <t>Глава 4. Объекты энергетического хозяйства</t>
  </si>
  <si>
    <t>1</t>
  </si>
  <si>
    <t>ЛСР 04-01-01</t>
  </si>
  <si>
    <t>Электромонтажные работы. Прокладка кабеля</t>
  </si>
  <si>
    <t>2</t>
  </si>
  <si>
    <t>ЛСР 04-01-02</t>
  </si>
  <si>
    <t>Электромонтажные работы. Монтаж светильников</t>
  </si>
  <si>
    <t>Итого по Главе 4. "Объекты энергетического хозяйства"</t>
  </si>
  <si>
    <t>Глава 5. Объекты транспортного хозяйства и связи</t>
  </si>
  <si>
    <t>3</t>
  </si>
  <si>
    <t>ЛСР 05-01-01</t>
  </si>
  <si>
    <t>Система охранного телевидения</t>
  </si>
  <si>
    <t>Итого по Главе 5. "Объекты транспортного хозяйства и связи"</t>
  </si>
  <si>
    <t>Глава 7. Благоустройство и озеленение территории</t>
  </si>
  <si>
    <t>4</t>
  </si>
  <si>
    <t>ЛСР 07-01-01</t>
  </si>
  <si>
    <t>Устройство покрытий</t>
  </si>
  <si>
    <t>5</t>
  </si>
  <si>
    <t>ЛСР 07-01-02</t>
  </si>
  <si>
    <t>Устройство площадок</t>
  </si>
  <si>
    <t>6</t>
  </si>
  <si>
    <t>ЛСР 07-01-03</t>
  </si>
  <si>
    <t>Озеленение</t>
  </si>
  <si>
    <t>7</t>
  </si>
  <si>
    <t>ЛСР 07-01-04</t>
  </si>
  <si>
    <t>Малые архитектурные формы</t>
  </si>
  <si>
    <t>Итого по Главе 7. "Благоустройство и озеленение территории"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</si>
  <si>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</si>
  <si>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</si>
  <si>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</si>
  <si>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</si>
  <si>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8</t>
  </si>
  <si>
    <t>расчет</t>
  </si>
  <si>
    <t>Утилизация мусора на полигоне ТБО</t>
  </si>
  <si>
    <t>791,26*1300/1,2</t>
  </si>
  <si>
    <t>Итого по Главе 9. "Прочие работы и затраты"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</si>
  <si>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</si>
  <si>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</si>
  <si>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</si>
  <si>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Непредвиденные затраты</t>
  </si>
  <si>
    <t>9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</si>
  <si>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</si>
  <si>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</si>
  <si>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</si>
  <si>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</si>
  <si>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</si>
  <si>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10</t>
  </si>
  <si>
    <t>№ 303-ФЗ от 3.08.2018</t>
  </si>
  <si>
    <t>НДС - 20%</t>
  </si>
  <si>
    <t>Итого "Налоги и обязательные платежи"</t>
  </si>
  <si>
    <t>Итого по сводному расчету</t>
  </si>
  <si>
    <t>[должность, подпись (инициалы, фамилия)]</t>
  </si>
  <si>
    <t>Составил</t>
  </si>
  <si>
    <t>Проверил</t>
  </si>
  <si>
    <t>2% от 12 466 458,36</t>
  </si>
  <si>
    <t>2% от 1 421 522,15</t>
  </si>
  <si>
    <t>2% от 857 198,33</t>
  </si>
  <si>
    <t>2% от 44 307 792,43</t>
  </si>
  <si>
    <t>20% от 12 715 787,53</t>
  </si>
  <si>
    <t>20% от 45 193 948,28</t>
  </si>
  <si>
    <t>20% от 1 449 952,59</t>
  </si>
  <si>
    <t>20% от 874 342,30</t>
  </si>
  <si>
    <t>Сводный сметный расчет сметной стоимостью 72 280 836,84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</si>
</sst>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b/>
      <sz val="14"/>
      <name val="Arial"/>
      <charset val="204"/>
    </font>
    <font>
      <b/>
      <sz val="9"/>
      <name val="Arial"/>
      <charset val="204"/>
    </font>
    <font>
      <sz val="11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wrapText="1"/>
    </xf>
    <xf numFmtId="0" fontId="1" fillId="0" borderId="1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wrapText="1"/>
    </xf>
    <xf numFmtId="49" fontId="1" fillId="0" borderId="10" xfId="0" applyNumberFormat="1" applyFont="1" applyFill="1" applyBorder="1" applyAlignment="1" applyProtection="1">
      <alignment horizontal="center" vertical="top" wrapText="1"/>
    </xf>
    <xf numFmtId="0" fontId="1" fillId="0" borderId="10" xfId="0" applyNumberFormat="1" applyFont="1" applyFill="1" applyBorder="1" applyAlignment="1" applyProtection="1">
      <alignment horizontal="left" vertical="top" wrapText="1"/>
    </xf>
    <xf numFmtId="4" fontId="1" fillId="0" borderId="10" xfId="0" applyNumberFormat="1" applyFont="1" applyFill="1" applyBorder="1" applyAlignment="1" applyProtection="1">
      <alignment horizontal="right" vertical="top" wrapText="1"/>
    </xf>
    <xf numFmtId="0" fontId="9" fillId="0" borderId="10" xfId="0" applyNumberFormat="1" applyFont="1" applyFill="1" applyBorder="1" applyAlignment="1" applyProtection="1"/>
    <xf numFmtId="4" fontId="9" fillId="0" borderId="10" xfId="0" applyNumberFormat="1" applyFont="1" applyFill="1" applyBorder="1" applyAlignment="1" applyProtection="1">
      <alignment horizontal="right" vertical="top" wrapText="1"/>
    </xf>
    <xf numFmtId="4" fontId="9" fillId="0" borderId="10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top" wrapText="1"/>
    </xf>
    <xf numFmtId="4" fontId="9" fillId="0" borderId="0" xfId="0" applyNumberFormat="1" applyFont="1" applyFill="1" applyBorder="1" applyAlignment="1" applyProtection="1">
      <alignment horizontal="right" vertical="top" wrapText="1"/>
    </xf>
    <xf numFmtId="4" fontId="9" fillId="0" borderId="0" xfId="0" applyNumberFormat="1" applyFont="1" applyFill="1" applyBorder="1" applyAlignment="1" applyProtection="1">
      <alignment horizontal="right" vertical="top"/>
    </xf>
    <xf numFmtId="4" fontId="7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top"/>
    </xf>
    <xf numFmtId="49" fontId="2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6" xfId="0" applyNumberFormat="1" applyFont="1" applyFill="1" applyBorder="1" applyAlignment="1" applyProtection="1">
      <alignment horizontal="right"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right" vertical="top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62"/>
  <sheetViews>
    <sheetView tabSelected="1" workbookViewId="0">
      <selection activeCell="C9" sqref="C9:G9"/>
    </sheetView>
  </sheetViews>
  <sheetFormatPr defaultColWidth="9.140625" defaultRowHeight="11.25" customHeight="1" x14ac:dyDescent="0.2"/>
  <cols>
    <col min="1" max="1" width="6.7109375" style="1" customWidth="1"/>
    <col min="2" max="2" width="22.28515625" style="1" customWidth="1"/>
    <col min="3" max="3" width="34.28515625" style="1" customWidth="1"/>
    <col min="4" max="8" width="19.85546875" style="1" customWidth="1"/>
    <col min="9" max="13" width="113.7109375" style="2" hidden="1" customWidth="1"/>
    <col min="14" max="19" width="136" style="2" hidden="1" customWidth="1"/>
    <col min="20" max="26" width="155.85546875" style="2" hidden="1" customWidth="1"/>
    <col min="27" max="27" width="162.5703125" style="2" hidden="1" customWidth="1"/>
    <col min="28" max="30" width="56.5703125" style="2" hidden="1" customWidth="1"/>
    <col min="31" max="32" width="54.140625" style="2" hidden="1" customWidth="1"/>
    <col min="33" max="40" width="79.42578125" style="2" hidden="1" customWidth="1"/>
    <col min="41" max="44" width="83.140625" style="2" hidden="1" customWidth="1"/>
    <col min="45" max="48" width="79.42578125" style="2" hidden="1" customWidth="1"/>
    <col min="49" max="50" width="54.140625" style="2" hidden="1" customWidth="1"/>
    <col min="51" max="54" width="79.42578125" style="2" hidden="1" customWidth="1"/>
    <col min="55" max="56" width="54.140625" style="2" hidden="1" customWidth="1"/>
    <col min="57" max="60" width="79.42578125" style="2" hidden="1" customWidth="1"/>
    <col min="61" max="62" width="54.140625" style="2" hidden="1" customWidth="1"/>
    <col min="63" max="66" width="79.42578125" style="2" hidden="1" customWidth="1"/>
    <col min="67" max="67" width="15.42578125" style="1" customWidth="1"/>
    <col min="68" max="68" width="16.5703125" style="1" customWidth="1"/>
    <col min="69" max="16384" width="9.140625" style="1"/>
  </cols>
  <sheetData>
    <row r="1" spans="1:19" x14ac:dyDescent="0.2">
      <c r="H1" s="3" t="s">
        <v>0</v>
      </c>
    </row>
    <row r="2" spans="1:19" x14ac:dyDescent="0.2">
      <c r="A2" s="4"/>
      <c r="B2" s="4"/>
      <c r="C2" s="4"/>
      <c r="D2" s="4"/>
      <c r="E2" s="4"/>
      <c r="F2" s="4"/>
      <c r="G2" s="4"/>
      <c r="H2" s="5" t="s">
        <v>1</v>
      </c>
    </row>
    <row r="3" spans="1:19" x14ac:dyDescent="0.2">
      <c r="A3" s="4"/>
      <c r="B3" s="4"/>
      <c r="C3" s="4"/>
      <c r="D3" s="4"/>
      <c r="E3" s="4"/>
      <c r="F3" s="4"/>
      <c r="G3" s="4"/>
      <c r="H3" s="3"/>
    </row>
    <row r="4" spans="1:19" x14ac:dyDescent="0.2">
      <c r="A4" s="4"/>
      <c r="B4" s="4" t="s">
        <v>2</v>
      </c>
      <c r="C4" s="55" t="s">
        <v>3</v>
      </c>
      <c r="D4" s="55"/>
      <c r="E4" s="55"/>
      <c r="F4" s="55"/>
      <c r="G4" s="55"/>
      <c r="H4" s="4"/>
      <c r="I4" s="6" t="s">
        <v>3</v>
      </c>
      <c r="J4" s="6" t="s">
        <v>4</v>
      </c>
      <c r="K4" s="6" t="s">
        <v>4</v>
      </c>
      <c r="L4" s="6" t="s">
        <v>4</v>
      </c>
      <c r="M4" s="6" t="s">
        <v>4</v>
      </c>
    </row>
    <row r="5" spans="1:19" ht="10.5" customHeight="1" x14ac:dyDescent="0.2">
      <c r="A5" s="4"/>
      <c r="B5" s="4"/>
      <c r="C5" s="56" t="s">
        <v>5</v>
      </c>
      <c r="D5" s="56"/>
      <c r="E5" s="56"/>
      <c r="F5" s="56"/>
      <c r="G5" s="56"/>
      <c r="H5" s="4"/>
    </row>
    <row r="6" spans="1:19" ht="17.25" customHeight="1" x14ac:dyDescent="0.2">
      <c r="A6" s="4"/>
      <c r="B6" s="4" t="s">
        <v>6</v>
      </c>
      <c r="C6" s="7"/>
      <c r="D6" s="7"/>
      <c r="E6" s="7"/>
      <c r="F6" s="7"/>
      <c r="G6" s="7"/>
      <c r="H6" s="4"/>
    </row>
    <row r="7" spans="1:19" ht="17.25" customHeight="1" x14ac:dyDescent="0.2">
      <c r="A7" s="4"/>
      <c r="B7" s="4"/>
      <c r="C7" s="7"/>
      <c r="D7" s="7"/>
      <c r="E7" s="7"/>
      <c r="F7" s="7"/>
      <c r="G7" s="7"/>
      <c r="H7" s="4"/>
    </row>
    <row r="8" spans="1:19" ht="17.25" customHeight="1" x14ac:dyDescent="0.2">
      <c r="A8" s="4"/>
      <c r="B8" s="8" t="s">
        <v>83</v>
      </c>
      <c r="C8" s="7"/>
      <c r="D8" s="7"/>
      <c r="E8" s="7"/>
      <c r="F8" s="7"/>
      <c r="G8" s="7"/>
      <c r="H8" s="4"/>
    </row>
    <row r="9" spans="1:19" ht="17.25" customHeight="1" x14ac:dyDescent="0.2">
      <c r="A9" s="4"/>
      <c r="B9" s="4"/>
      <c r="C9" s="57"/>
      <c r="D9" s="57"/>
      <c r="E9" s="57"/>
      <c r="F9" s="57"/>
      <c r="G9" s="57"/>
      <c r="H9" s="4"/>
    </row>
    <row r="10" spans="1:19" ht="11.25" customHeight="1" x14ac:dyDescent="0.25">
      <c r="A10" s="9"/>
      <c r="B10" s="9"/>
      <c r="C10" s="56" t="s">
        <v>7</v>
      </c>
      <c r="D10" s="56"/>
      <c r="E10" s="56"/>
      <c r="F10" s="56"/>
      <c r="G10" s="56"/>
      <c r="H10" s="9"/>
    </row>
    <row r="11" spans="1:19" ht="11.25" customHeight="1" x14ac:dyDescent="0.25">
      <c r="A11" s="9"/>
      <c r="B11" s="9"/>
      <c r="C11" s="7"/>
      <c r="D11" s="7"/>
      <c r="E11" s="7"/>
      <c r="F11" s="7"/>
      <c r="G11" s="7"/>
      <c r="H11" s="9"/>
    </row>
    <row r="12" spans="1:19" ht="18" x14ac:dyDescent="0.25">
      <c r="A12" s="9"/>
      <c r="B12" s="58" t="s">
        <v>8</v>
      </c>
      <c r="C12" s="58"/>
      <c r="D12" s="58"/>
      <c r="E12" s="58"/>
      <c r="F12" s="58"/>
      <c r="G12" s="58"/>
      <c r="H12" s="9"/>
    </row>
    <row r="13" spans="1:19" ht="11.25" customHeight="1" x14ac:dyDescent="0.25">
      <c r="A13" s="9"/>
      <c r="B13" s="9"/>
      <c r="C13" s="7"/>
      <c r="D13" s="7"/>
      <c r="E13" s="7"/>
      <c r="F13" s="7"/>
      <c r="G13" s="7"/>
      <c r="H13" s="9"/>
    </row>
    <row r="14" spans="1:19" ht="11.25" customHeight="1" x14ac:dyDescent="0.25">
      <c r="A14" s="9"/>
      <c r="B14" s="9"/>
      <c r="C14" s="7"/>
      <c r="D14" s="7"/>
      <c r="E14" s="7"/>
      <c r="F14" s="7"/>
      <c r="G14" s="7"/>
      <c r="H14" s="9"/>
    </row>
    <row r="15" spans="1:19" ht="11.25" customHeight="1" x14ac:dyDescent="0.25">
      <c r="A15" s="9"/>
      <c r="B15" s="9"/>
      <c r="C15" s="7"/>
      <c r="D15" s="7"/>
      <c r="E15" s="7"/>
      <c r="F15" s="7"/>
      <c r="G15" s="7"/>
      <c r="H15" s="9"/>
    </row>
    <row r="16" spans="1:19" ht="22.5" x14ac:dyDescent="0.2">
      <c r="A16" s="6"/>
      <c r="B16" s="47" t="s">
        <v>9</v>
      </c>
      <c r="C16" s="47"/>
      <c r="D16" s="47"/>
      <c r="E16" s="47"/>
      <c r="F16" s="47"/>
      <c r="G16" s="47"/>
      <c r="H16" s="6"/>
      <c r="N16" s="6" t="s">
        <v>9</v>
      </c>
      <c r="O16" s="6" t="s">
        <v>4</v>
      </c>
      <c r="P16" s="6" t="s">
        <v>4</v>
      </c>
      <c r="Q16" s="6" t="s">
        <v>4</v>
      </c>
      <c r="R16" s="6" t="s">
        <v>4</v>
      </c>
      <c r="S16" s="6" t="s">
        <v>4</v>
      </c>
    </row>
    <row r="17" spans="1:66" ht="13.5" customHeight="1" x14ac:dyDescent="0.2">
      <c r="A17" s="10"/>
      <c r="B17" s="37" t="s">
        <v>10</v>
      </c>
      <c r="C17" s="37"/>
      <c r="D17" s="37"/>
      <c r="E17" s="37"/>
      <c r="F17" s="37"/>
      <c r="G17" s="37"/>
      <c r="H17" s="10"/>
    </row>
    <row r="18" spans="1:66" ht="9.75" customHeight="1" x14ac:dyDescent="0.2">
      <c r="A18" s="4"/>
      <c r="B18" s="4"/>
      <c r="C18" s="4"/>
      <c r="D18" s="11"/>
      <c r="E18" s="11"/>
      <c r="F18" s="11"/>
      <c r="G18" s="12"/>
      <c r="H18" s="12"/>
    </row>
    <row r="19" spans="1:66" x14ac:dyDescent="0.2">
      <c r="A19" s="13"/>
      <c r="B19" s="48" t="s">
        <v>11</v>
      </c>
      <c r="C19" s="48"/>
      <c r="D19" s="48"/>
      <c r="E19" s="48"/>
      <c r="F19" s="48"/>
      <c r="G19" s="48"/>
      <c r="H19" s="48"/>
      <c r="T19" s="6" t="s">
        <v>11</v>
      </c>
      <c r="U19" s="6" t="s">
        <v>4</v>
      </c>
      <c r="V19" s="6" t="s">
        <v>4</v>
      </c>
      <c r="W19" s="6" t="s">
        <v>4</v>
      </c>
      <c r="X19" s="6" t="s">
        <v>4</v>
      </c>
      <c r="Y19" s="6" t="s">
        <v>4</v>
      </c>
      <c r="Z19" s="6" t="s">
        <v>4</v>
      </c>
    </row>
    <row r="20" spans="1:66" ht="9.75" customHeight="1" x14ac:dyDescent="0.2">
      <c r="A20" s="4"/>
      <c r="B20" s="4"/>
      <c r="C20" s="4"/>
      <c r="D20" s="7"/>
      <c r="E20" s="7"/>
      <c r="F20" s="7"/>
      <c r="G20" s="7"/>
      <c r="H20" s="7"/>
    </row>
    <row r="21" spans="1:66" ht="16.5" customHeight="1" x14ac:dyDescent="0.2">
      <c r="A21" s="49" t="s">
        <v>12</v>
      </c>
      <c r="B21" s="49" t="s">
        <v>13</v>
      </c>
      <c r="C21" s="49" t="s">
        <v>14</v>
      </c>
      <c r="D21" s="52" t="s">
        <v>15</v>
      </c>
      <c r="E21" s="53"/>
      <c r="F21" s="53"/>
      <c r="G21" s="53"/>
      <c r="H21" s="54"/>
      <c r="I21" s="14"/>
    </row>
    <row r="22" spans="1:66" ht="58.5" customHeight="1" x14ac:dyDescent="0.2">
      <c r="A22" s="50"/>
      <c r="B22" s="50"/>
      <c r="C22" s="50"/>
      <c r="D22" s="49" t="s">
        <v>16</v>
      </c>
      <c r="E22" s="49" t="s">
        <v>17</v>
      </c>
      <c r="F22" s="49" t="s">
        <v>18</v>
      </c>
      <c r="G22" s="49" t="s">
        <v>19</v>
      </c>
      <c r="H22" s="49" t="s">
        <v>20</v>
      </c>
      <c r="I22" s="14"/>
    </row>
    <row r="23" spans="1:66" ht="3.75" customHeight="1" x14ac:dyDescent="0.2">
      <c r="A23" s="51"/>
      <c r="B23" s="51"/>
      <c r="C23" s="51"/>
      <c r="D23" s="51"/>
      <c r="E23" s="51"/>
      <c r="F23" s="51"/>
      <c r="G23" s="51"/>
      <c r="H23" s="51"/>
      <c r="I23" s="14"/>
    </row>
    <row r="24" spans="1:66" x14ac:dyDescent="0.2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4"/>
    </row>
    <row r="25" spans="1:66" s="16" customFormat="1" ht="14.25" x14ac:dyDescent="0.2">
      <c r="A25" s="44" t="s">
        <v>21</v>
      </c>
      <c r="B25" s="45"/>
      <c r="C25" s="45"/>
      <c r="D25" s="45"/>
      <c r="E25" s="45"/>
      <c r="F25" s="45"/>
      <c r="G25" s="45"/>
      <c r="H25" s="4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8" t="s">
        <v>21</v>
      </c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1:66" s="16" customFormat="1" ht="22.5" x14ac:dyDescent="0.2">
      <c r="A26" s="19" t="s">
        <v>22</v>
      </c>
      <c r="B26" s="20" t="s">
        <v>23</v>
      </c>
      <c r="C26" s="20" t="s">
        <v>24</v>
      </c>
      <c r="D26" s="21">
        <v>2080098.15</v>
      </c>
      <c r="E26" s="21">
        <v>8740632.4199999999</v>
      </c>
      <c r="F26" s="21"/>
      <c r="G26" s="21"/>
      <c r="H26" s="21">
        <v>10820730.57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8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1:66" s="16" customFormat="1" ht="22.5" x14ac:dyDescent="0.2">
      <c r="A27" s="19" t="s">
        <v>25</v>
      </c>
      <c r="B27" s="20" t="s">
        <v>26</v>
      </c>
      <c r="C27" s="20" t="s">
        <v>27</v>
      </c>
      <c r="D27" s="21">
        <v>3378188.5</v>
      </c>
      <c r="E27" s="21">
        <v>1107863.52</v>
      </c>
      <c r="F27" s="21">
        <v>190339.8</v>
      </c>
      <c r="G27" s="21"/>
      <c r="H27" s="21">
        <v>4676391.82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8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1:66" s="16" customFormat="1" ht="14.25" x14ac:dyDescent="0.2">
      <c r="A28" s="22"/>
      <c r="B28" s="40" t="s">
        <v>28</v>
      </c>
      <c r="C28" s="41"/>
      <c r="D28" s="23">
        <f>SUM(D26:D27)</f>
        <v>5458286.6500000004</v>
      </c>
      <c r="E28" s="23">
        <f>SUM(E26:E27)</f>
        <v>9848495.9399999995</v>
      </c>
      <c r="F28" s="24">
        <f>F27</f>
        <v>190339.8</v>
      </c>
      <c r="G28" s="24"/>
      <c r="H28" s="24">
        <v>15497122.390000001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8"/>
      <c r="AB28" s="25" t="s">
        <v>28</v>
      </c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1:66" s="16" customFormat="1" ht="14.25" x14ac:dyDescent="0.2">
      <c r="A29" s="44" t="s">
        <v>29</v>
      </c>
      <c r="B29" s="45"/>
      <c r="C29" s="45"/>
      <c r="D29" s="45"/>
      <c r="E29" s="45"/>
      <c r="F29" s="45"/>
      <c r="G29" s="45"/>
      <c r="H29" s="4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8" t="s">
        <v>29</v>
      </c>
      <c r="AB29" s="25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</row>
    <row r="30" spans="1:66" s="16" customFormat="1" ht="14.25" x14ac:dyDescent="0.2">
      <c r="A30" s="19" t="s">
        <v>30</v>
      </c>
      <c r="B30" s="20" t="s">
        <v>31</v>
      </c>
      <c r="C30" s="20" t="s">
        <v>32</v>
      </c>
      <c r="D30" s="21">
        <v>619464.27</v>
      </c>
      <c r="E30" s="21">
        <v>1062486.21</v>
      </c>
      <c r="F30" s="21">
        <v>1231182.3500000001</v>
      </c>
      <c r="G30" s="21"/>
      <c r="H30" s="21">
        <v>2913132.83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8"/>
      <c r="AB30" s="25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</row>
    <row r="31" spans="1:66" s="16" customFormat="1" ht="14.25" x14ac:dyDescent="0.2">
      <c r="A31" s="22"/>
      <c r="B31" s="40" t="s">
        <v>33</v>
      </c>
      <c r="C31" s="41"/>
      <c r="D31" s="23">
        <f>D30</f>
        <v>619464.27</v>
      </c>
      <c r="E31" s="23">
        <f>E30</f>
        <v>1062486.21</v>
      </c>
      <c r="F31" s="24">
        <f>F30</f>
        <v>1231182.3500000001</v>
      </c>
      <c r="G31" s="24"/>
      <c r="H31" s="24">
        <v>2913132.83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8"/>
      <c r="AB31" s="25" t="s">
        <v>33</v>
      </c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</row>
    <row r="32" spans="1:66" s="16" customFormat="1" ht="14.25" x14ac:dyDescent="0.2">
      <c r="A32" s="44" t="s">
        <v>34</v>
      </c>
      <c r="B32" s="45"/>
      <c r="C32" s="45"/>
      <c r="D32" s="45"/>
      <c r="E32" s="45"/>
      <c r="F32" s="45"/>
      <c r="G32" s="45"/>
      <c r="H32" s="4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8" t="s">
        <v>34</v>
      </c>
      <c r="AB32" s="25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</row>
    <row r="33" spans="1:68" s="16" customFormat="1" ht="14.25" x14ac:dyDescent="0.2">
      <c r="A33" s="19" t="s">
        <v>35</v>
      </c>
      <c r="B33" s="20" t="s">
        <v>36</v>
      </c>
      <c r="C33" s="20" t="s">
        <v>37</v>
      </c>
      <c r="D33" s="21">
        <v>23142039.66</v>
      </c>
      <c r="E33" s="21"/>
      <c r="F33" s="21"/>
      <c r="G33" s="21"/>
      <c r="H33" s="21">
        <v>23142039.66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8"/>
      <c r="AB33" s="25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</row>
    <row r="34" spans="1:68" s="16" customFormat="1" ht="14.25" x14ac:dyDescent="0.2">
      <c r="A34" s="19" t="s">
        <v>38</v>
      </c>
      <c r="B34" s="20" t="s">
        <v>39</v>
      </c>
      <c r="C34" s="20" t="s">
        <v>40</v>
      </c>
      <c r="D34" s="21">
        <v>7515756.5300000003</v>
      </c>
      <c r="E34" s="21"/>
      <c r="F34" s="21"/>
      <c r="G34" s="21"/>
      <c r="H34" s="21">
        <v>7515756.5300000003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8"/>
      <c r="AB34" s="25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</row>
    <row r="35" spans="1:68" s="16" customFormat="1" ht="14.25" x14ac:dyDescent="0.2">
      <c r="A35" s="19" t="s">
        <v>41</v>
      </c>
      <c r="B35" s="20" t="s">
        <v>42</v>
      </c>
      <c r="C35" s="20" t="s">
        <v>43</v>
      </c>
      <c r="D35" s="21">
        <v>935027.24</v>
      </c>
      <c r="E35" s="21"/>
      <c r="F35" s="21"/>
      <c r="G35" s="21"/>
      <c r="H35" s="21">
        <v>935027.24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8"/>
      <c r="AB35" s="25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</row>
    <row r="36" spans="1:68" s="16" customFormat="1" ht="14.25" x14ac:dyDescent="0.2">
      <c r="A36" s="19" t="s">
        <v>44</v>
      </c>
      <c r="B36" s="20" t="s">
        <v>45</v>
      </c>
      <c r="C36" s="20" t="s">
        <v>46</v>
      </c>
      <c r="D36" s="21">
        <v>6637218.0800000001</v>
      </c>
      <c r="E36" s="21">
        <v>1555476.21</v>
      </c>
      <c r="F36" s="21"/>
      <c r="G36" s="21"/>
      <c r="H36" s="21">
        <v>8188507.6600000001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8"/>
      <c r="AB36" s="25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P36" s="36"/>
    </row>
    <row r="37" spans="1:68" s="16" customFormat="1" ht="14.25" x14ac:dyDescent="0.2">
      <c r="A37" s="22"/>
      <c r="B37" s="40" t="s">
        <v>47</v>
      </c>
      <c r="C37" s="41"/>
      <c r="D37" s="23">
        <f>SUM(D33:D36)</f>
        <v>38230041.509999998</v>
      </c>
      <c r="E37" s="23">
        <f>E36</f>
        <v>1555476.21</v>
      </c>
      <c r="F37" s="24"/>
      <c r="G37" s="24"/>
      <c r="H37" s="24">
        <v>39781331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8"/>
      <c r="AB37" s="25" t="s">
        <v>47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</row>
    <row r="38" spans="1:68" s="16" customFormat="1" ht="14.25" x14ac:dyDescent="0.2">
      <c r="A38" s="22"/>
      <c r="B38" s="42" t="s">
        <v>48</v>
      </c>
      <c r="C38" s="43"/>
      <c r="D38" s="23">
        <f>D28+D31+D37</f>
        <v>44307792.43</v>
      </c>
      <c r="E38" s="23">
        <f>E28+E31+E37</f>
        <v>12466458.359999999</v>
      </c>
      <c r="F38" s="24">
        <f>F28+F31+F37</f>
        <v>1421522.1500000001</v>
      </c>
      <c r="G38" s="24"/>
      <c r="H38" s="24">
        <v>58191586.310000002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8"/>
      <c r="AB38" s="25"/>
      <c r="AC38" s="26" t="s">
        <v>48</v>
      </c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</row>
    <row r="39" spans="1:68" s="16" customFormat="1" ht="14.25" x14ac:dyDescent="0.2">
      <c r="A39" s="44" t="s">
        <v>49</v>
      </c>
      <c r="B39" s="45"/>
      <c r="C39" s="45"/>
      <c r="D39" s="45"/>
      <c r="E39" s="45"/>
      <c r="F39" s="45"/>
      <c r="G39" s="45"/>
      <c r="H39" s="46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8" t="s">
        <v>49</v>
      </c>
      <c r="AB39" s="25"/>
      <c r="AC39" s="26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</row>
    <row r="40" spans="1:68" s="16" customFormat="1" ht="14.25" x14ac:dyDescent="0.2">
      <c r="A40" s="22"/>
      <c r="B40" s="42" t="s">
        <v>50</v>
      </c>
      <c r="C40" s="43"/>
      <c r="D40" s="23">
        <f>D38</f>
        <v>44307792.43</v>
      </c>
      <c r="E40" s="23">
        <v>12466458.359999999</v>
      </c>
      <c r="F40" s="24">
        <v>1421522.15</v>
      </c>
      <c r="G40" s="24"/>
      <c r="H40" s="24">
        <v>58195772.939999998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8"/>
      <c r="AB40" s="25"/>
      <c r="AC40" s="26" t="s">
        <v>50</v>
      </c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36"/>
    </row>
    <row r="41" spans="1:68" s="16" customFormat="1" ht="14.25" x14ac:dyDescent="0.2">
      <c r="A41" s="44" t="s">
        <v>51</v>
      </c>
      <c r="B41" s="45"/>
      <c r="C41" s="45"/>
      <c r="D41" s="45"/>
      <c r="E41" s="45"/>
      <c r="F41" s="45"/>
      <c r="G41" s="45"/>
      <c r="H41" s="46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8" t="s">
        <v>51</v>
      </c>
      <c r="AB41" s="25"/>
      <c r="AC41" s="26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</row>
    <row r="42" spans="1:68" s="16" customFormat="1" ht="14.25" x14ac:dyDescent="0.2">
      <c r="A42" s="19" t="s">
        <v>52</v>
      </c>
      <c r="B42" s="20" t="s">
        <v>53</v>
      </c>
      <c r="C42" s="20" t="s">
        <v>54</v>
      </c>
      <c r="D42" s="21"/>
      <c r="E42" s="21"/>
      <c r="F42" s="21"/>
      <c r="G42" s="21">
        <v>857198.33</v>
      </c>
      <c r="H42" s="21">
        <v>857198.33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8"/>
      <c r="AB42" s="25"/>
      <c r="AC42" s="26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</row>
    <row r="43" spans="1:68" s="16" customFormat="1" ht="14.25" x14ac:dyDescent="0.2">
      <c r="A43" s="15"/>
      <c r="B43" s="20"/>
      <c r="C43" s="20"/>
      <c r="D43" s="21"/>
      <c r="E43" s="21"/>
      <c r="F43" s="21"/>
      <c r="G43" s="21" t="s">
        <v>55</v>
      </c>
      <c r="H43" s="21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8"/>
      <c r="AB43" s="25"/>
      <c r="AC43" s="26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</row>
    <row r="44" spans="1:68" s="16" customFormat="1" ht="14.25" x14ac:dyDescent="0.2">
      <c r="A44" s="22"/>
      <c r="B44" s="40" t="s">
        <v>56</v>
      </c>
      <c r="C44" s="41"/>
      <c r="D44" s="23"/>
      <c r="E44" s="23"/>
      <c r="F44" s="24"/>
      <c r="G44" s="24">
        <v>857198.33</v>
      </c>
      <c r="H44" s="24">
        <v>857198.33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8"/>
      <c r="AB44" s="25" t="s">
        <v>56</v>
      </c>
      <c r="AC44" s="26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36"/>
    </row>
    <row r="45" spans="1:68" s="16" customFormat="1" ht="14.25" x14ac:dyDescent="0.2">
      <c r="A45" s="22"/>
      <c r="B45" s="42" t="s">
        <v>57</v>
      </c>
      <c r="C45" s="43"/>
      <c r="D45" s="23">
        <f>D40</f>
        <v>44307792.43</v>
      </c>
      <c r="E45" s="23">
        <f>E40</f>
        <v>12466458.359999999</v>
      </c>
      <c r="F45" s="24">
        <f>F40</f>
        <v>1421522.15</v>
      </c>
      <c r="G45" s="24">
        <v>857198.33</v>
      </c>
      <c r="H45" s="24">
        <v>59052971.270000003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8"/>
      <c r="AB45" s="25"/>
      <c r="AC45" s="26" t="s">
        <v>57</v>
      </c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36"/>
    </row>
    <row r="46" spans="1:68" s="16" customFormat="1" ht="48" x14ac:dyDescent="0.2">
      <c r="A46" s="44" t="s">
        <v>58</v>
      </c>
      <c r="B46" s="45"/>
      <c r="C46" s="45"/>
      <c r="D46" s="45"/>
      <c r="E46" s="45"/>
      <c r="F46" s="45"/>
      <c r="G46" s="45"/>
      <c r="H46" s="46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8" t="s">
        <v>58</v>
      </c>
      <c r="AB46" s="25"/>
      <c r="AC46" s="26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</row>
    <row r="47" spans="1:68" s="16" customFormat="1" ht="14.25" x14ac:dyDescent="0.2">
      <c r="A47" s="22"/>
      <c r="B47" s="42" t="s">
        <v>59</v>
      </c>
      <c r="C47" s="43"/>
      <c r="D47" s="23">
        <f>D45</f>
        <v>44307792.43</v>
      </c>
      <c r="E47" s="23">
        <f>E45</f>
        <v>12466458.359999999</v>
      </c>
      <c r="F47" s="24">
        <f>F45</f>
        <v>1421522.15</v>
      </c>
      <c r="G47" s="24">
        <v>857198.33</v>
      </c>
      <c r="H47" s="24">
        <f>H45</f>
        <v>59052971.270000003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8"/>
      <c r="AB47" s="25"/>
      <c r="AC47" s="26" t="s">
        <v>59</v>
      </c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</row>
    <row r="48" spans="1:68" s="16" customFormat="1" ht="14.25" x14ac:dyDescent="0.2">
      <c r="A48" s="44" t="s">
        <v>60</v>
      </c>
      <c r="B48" s="45"/>
      <c r="C48" s="45"/>
      <c r="D48" s="45"/>
      <c r="E48" s="45"/>
      <c r="F48" s="45"/>
      <c r="G48" s="45"/>
      <c r="H48" s="46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8" t="s">
        <v>60</v>
      </c>
      <c r="AB48" s="25"/>
      <c r="AC48" s="26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</row>
    <row r="49" spans="1:67" s="16" customFormat="1" ht="33.75" x14ac:dyDescent="0.2">
      <c r="A49" s="19" t="s">
        <v>61</v>
      </c>
      <c r="B49" s="20" t="s">
        <v>62</v>
      </c>
      <c r="C49" s="20" t="s">
        <v>63</v>
      </c>
      <c r="D49" s="21">
        <f>D47*0.02</f>
        <v>886155.84860000003</v>
      </c>
      <c r="E49" s="21">
        <f>E47*0.02</f>
        <v>249329.1672</v>
      </c>
      <c r="F49" s="21">
        <f>F47*0.02</f>
        <v>28430.442999999999</v>
      </c>
      <c r="G49" s="21">
        <f>G47*0.02</f>
        <v>17143.9666</v>
      </c>
      <c r="H49" s="21">
        <f>SUM(D49:G49)</f>
        <v>1181059.4253999998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8"/>
      <c r="AB49" s="25"/>
      <c r="AC49" s="26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</row>
    <row r="50" spans="1:67" s="16" customFormat="1" ht="14.25" x14ac:dyDescent="0.2">
      <c r="A50" s="15"/>
      <c r="B50" s="20"/>
      <c r="C50" s="20"/>
      <c r="D50" s="21" t="s">
        <v>78</v>
      </c>
      <c r="E50" s="21" t="s">
        <v>75</v>
      </c>
      <c r="F50" s="21" t="s">
        <v>76</v>
      </c>
      <c r="G50" s="21" t="s">
        <v>77</v>
      </c>
      <c r="H50" s="21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8"/>
      <c r="AB50" s="25"/>
      <c r="AC50" s="26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</row>
    <row r="51" spans="1:67" s="16" customFormat="1" ht="14.25" x14ac:dyDescent="0.2">
      <c r="A51" s="22"/>
      <c r="B51" s="40" t="s">
        <v>64</v>
      </c>
      <c r="C51" s="41"/>
      <c r="D51" s="23">
        <f>D49</f>
        <v>886155.84860000003</v>
      </c>
      <c r="E51" s="23">
        <f>E49</f>
        <v>249329.1672</v>
      </c>
      <c r="F51" s="24">
        <f>F49</f>
        <v>28430.442999999999</v>
      </c>
      <c r="G51" s="24">
        <f>G49</f>
        <v>17143.9666</v>
      </c>
      <c r="H51" s="24">
        <f>H49</f>
        <v>1181059.4253999998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8"/>
      <c r="AB51" s="25" t="s">
        <v>64</v>
      </c>
      <c r="AC51" s="26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</row>
    <row r="52" spans="1:67" s="16" customFormat="1" ht="14.25" x14ac:dyDescent="0.2">
      <c r="A52" s="22"/>
      <c r="B52" s="42" t="s">
        <v>65</v>
      </c>
      <c r="C52" s="43"/>
      <c r="D52" s="23">
        <f>D47+D51</f>
        <v>45193948.2786</v>
      </c>
      <c r="E52" s="23">
        <f>E47+E51</f>
        <v>12715787.527199998</v>
      </c>
      <c r="F52" s="24">
        <f>F47+F51</f>
        <v>1449952.5929999999</v>
      </c>
      <c r="G52" s="24">
        <f>G47+G51</f>
        <v>874342.2966</v>
      </c>
      <c r="H52" s="24">
        <f>H47+H51</f>
        <v>60234030.6954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8"/>
      <c r="AB52" s="25"/>
      <c r="AC52" s="26" t="s">
        <v>65</v>
      </c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</row>
    <row r="53" spans="1:67" s="16" customFormat="1" ht="14.25" x14ac:dyDescent="0.2">
      <c r="A53" s="44" t="s">
        <v>66</v>
      </c>
      <c r="B53" s="45"/>
      <c r="C53" s="45"/>
      <c r="D53" s="45"/>
      <c r="E53" s="45"/>
      <c r="F53" s="45"/>
      <c r="G53" s="45"/>
      <c r="H53" s="46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8" t="s">
        <v>66</v>
      </c>
      <c r="AB53" s="25"/>
      <c r="AC53" s="26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</row>
    <row r="54" spans="1:67" s="16" customFormat="1" ht="14.25" x14ac:dyDescent="0.2">
      <c r="A54" s="19" t="s">
        <v>67</v>
      </c>
      <c r="B54" s="20" t="s">
        <v>68</v>
      </c>
      <c r="C54" s="20" t="s">
        <v>69</v>
      </c>
      <c r="D54" s="21">
        <f>D52*0.2</f>
        <v>9038789.6557200011</v>
      </c>
      <c r="E54" s="21">
        <f>E52*0.2</f>
        <v>2543157.50544</v>
      </c>
      <c r="F54" s="21">
        <f>F52*0.2</f>
        <v>289990.51860000001</v>
      </c>
      <c r="G54" s="21">
        <f>G52*0.2</f>
        <v>174868.45932000002</v>
      </c>
      <c r="H54" s="21">
        <v>12046806.140000001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8"/>
      <c r="AB54" s="25"/>
      <c r="AC54" s="26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36"/>
    </row>
    <row r="55" spans="1:67" s="16" customFormat="1" ht="14.25" x14ac:dyDescent="0.2">
      <c r="A55" s="15"/>
      <c r="B55" s="20"/>
      <c r="C55" s="20"/>
      <c r="D55" s="21" t="s">
        <v>80</v>
      </c>
      <c r="E55" s="21" t="s">
        <v>79</v>
      </c>
      <c r="F55" s="21" t="s">
        <v>81</v>
      </c>
      <c r="G55" s="21" t="s">
        <v>82</v>
      </c>
      <c r="H55" s="21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8"/>
      <c r="AB55" s="25"/>
      <c r="AC55" s="26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</row>
    <row r="56" spans="1:67" s="16" customFormat="1" ht="14.25" x14ac:dyDescent="0.2">
      <c r="A56" s="22"/>
      <c r="B56" s="40" t="s">
        <v>70</v>
      </c>
      <c r="C56" s="41"/>
      <c r="D56" s="23">
        <f>D54</f>
        <v>9038789.6557200011</v>
      </c>
      <c r="E56" s="23">
        <f>E54</f>
        <v>2543157.50544</v>
      </c>
      <c r="F56" s="24">
        <f>F54</f>
        <v>289990.51860000001</v>
      </c>
      <c r="G56" s="24">
        <f>G54</f>
        <v>174868.45932000002</v>
      </c>
      <c r="H56" s="24">
        <f>H54</f>
        <v>12046806.140000001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8"/>
      <c r="AB56" s="25" t="s">
        <v>70</v>
      </c>
      <c r="AC56" s="26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</row>
    <row r="57" spans="1:67" s="16" customFormat="1" ht="14.25" x14ac:dyDescent="0.2">
      <c r="A57" s="22"/>
      <c r="B57" s="42" t="s">
        <v>71</v>
      </c>
      <c r="C57" s="43"/>
      <c r="D57" s="23">
        <f>D52+D56</f>
        <v>54232737.934320003</v>
      </c>
      <c r="E57" s="23">
        <f>E52+E56</f>
        <v>15258945.032639999</v>
      </c>
      <c r="F57" s="24">
        <f>F52+F56</f>
        <v>1739943.1115999999</v>
      </c>
      <c r="G57" s="24">
        <f>G52+G56</f>
        <v>1049210.7559199999</v>
      </c>
      <c r="H57" s="24">
        <f>H52+H56</f>
        <v>72280836.8354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8"/>
      <c r="AB57" s="25"/>
      <c r="AC57" s="26"/>
      <c r="AD57" s="26" t="s">
        <v>71</v>
      </c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36"/>
    </row>
    <row r="58" spans="1:67" s="16" customFormat="1" ht="14.25" x14ac:dyDescent="0.2">
      <c r="A58" s="32"/>
      <c r="B58" s="33"/>
      <c r="C58" s="33"/>
      <c r="D58" s="34"/>
      <c r="E58" s="34"/>
      <c r="F58" s="35"/>
      <c r="G58" s="35"/>
      <c r="H58" s="35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8"/>
      <c r="AB58" s="25"/>
      <c r="AC58" s="26"/>
      <c r="AD58" s="26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</row>
    <row r="59" spans="1:67" s="28" customFormat="1" ht="15" x14ac:dyDescent="0.25">
      <c r="A59" s="27" t="s">
        <v>73</v>
      </c>
      <c r="B59"/>
      <c r="C59" s="38"/>
      <c r="D59" s="38"/>
      <c r="E59" s="39"/>
      <c r="F59" s="39"/>
      <c r="G59" s="39"/>
      <c r="H59" s="39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1" t="s">
        <v>4</v>
      </c>
      <c r="BD59" s="31" t="s">
        <v>4</v>
      </c>
      <c r="BE59" s="31" t="s">
        <v>4</v>
      </c>
      <c r="BF59" s="31" t="s">
        <v>4</v>
      </c>
      <c r="BG59" s="31" t="s">
        <v>4</v>
      </c>
      <c r="BH59" s="31" t="s">
        <v>4</v>
      </c>
      <c r="BI59" s="30"/>
      <c r="BJ59" s="30"/>
      <c r="BK59" s="30"/>
      <c r="BL59" s="30"/>
      <c r="BM59" s="30"/>
      <c r="BN59" s="30"/>
    </row>
    <row r="60" spans="1:67" s="28" customFormat="1" ht="18.75" customHeight="1" x14ac:dyDescent="0.25">
      <c r="A60" s="29"/>
      <c r="B60"/>
      <c r="C60" s="37" t="s">
        <v>72</v>
      </c>
      <c r="D60" s="37"/>
      <c r="E60" s="37"/>
      <c r="F60" s="37"/>
      <c r="G60" s="37"/>
      <c r="H60" s="37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1"/>
      <c r="BD60" s="31"/>
      <c r="BE60" s="31"/>
      <c r="BF60" s="31"/>
      <c r="BG60" s="31"/>
      <c r="BH60" s="31"/>
      <c r="BI60" s="30"/>
      <c r="BJ60" s="30"/>
      <c r="BK60" s="30"/>
      <c r="BL60" s="30"/>
      <c r="BM60" s="30"/>
      <c r="BN60" s="30"/>
    </row>
    <row r="61" spans="1:67" s="28" customFormat="1" ht="15" x14ac:dyDescent="0.25">
      <c r="A61" s="27" t="s">
        <v>74</v>
      </c>
      <c r="B61"/>
      <c r="C61" s="38"/>
      <c r="D61" s="38"/>
      <c r="E61" s="39"/>
      <c r="F61" s="39"/>
      <c r="G61" s="39"/>
      <c r="H61" s="39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1"/>
      <c r="BD61" s="31"/>
      <c r="BE61" s="31"/>
      <c r="BF61" s="31"/>
      <c r="BG61" s="31"/>
      <c r="BH61" s="31"/>
      <c r="BI61" s="31" t="s">
        <v>4</v>
      </c>
      <c r="BJ61" s="31" t="s">
        <v>4</v>
      </c>
      <c r="BK61" s="31" t="s">
        <v>4</v>
      </c>
      <c r="BL61" s="31" t="s">
        <v>4</v>
      </c>
      <c r="BM61" s="31" t="s">
        <v>4</v>
      </c>
      <c r="BN61" s="31" t="s">
        <v>4</v>
      </c>
    </row>
    <row r="62" spans="1:67" s="28" customFormat="1" ht="18.75" customHeight="1" x14ac:dyDescent="0.25">
      <c r="A62"/>
      <c r="B62"/>
      <c r="C62" s="37" t="s">
        <v>72</v>
      </c>
      <c r="D62" s="37"/>
      <c r="E62" s="37"/>
      <c r="F62" s="37"/>
      <c r="G62" s="37"/>
      <c r="H62" s="37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</row>
  </sheetData>
  <mergeCells count="43">
    <mergeCell ref="C4:G4"/>
    <mergeCell ref="C5:G5"/>
    <mergeCell ref="C9:G9"/>
    <mergeCell ref="C10:G10"/>
    <mergeCell ref="B12:G12"/>
    <mergeCell ref="B16:G16"/>
    <mergeCell ref="B17:G17"/>
    <mergeCell ref="B19:H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8:C28"/>
    <mergeCell ref="A29:H29"/>
    <mergeCell ref="B31:C31"/>
    <mergeCell ref="A32:H32"/>
    <mergeCell ref="B37:C37"/>
    <mergeCell ref="B38:C38"/>
    <mergeCell ref="A39:H39"/>
    <mergeCell ref="B40:C40"/>
    <mergeCell ref="A41:H41"/>
    <mergeCell ref="B44:C44"/>
    <mergeCell ref="B45:C45"/>
    <mergeCell ref="A46:H46"/>
    <mergeCell ref="B47:C47"/>
    <mergeCell ref="A48:H48"/>
    <mergeCell ref="B51:C51"/>
    <mergeCell ref="B52:C52"/>
    <mergeCell ref="A53:H53"/>
    <mergeCell ref="B56:C56"/>
    <mergeCell ref="B57:C57"/>
    <mergeCell ref="C62:H62"/>
    <mergeCell ref="C59:D59"/>
    <mergeCell ref="E59:H59"/>
    <mergeCell ref="C60:H60"/>
    <mergeCell ref="C61:D61"/>
    <mergeCell ref="E61:H61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86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ЗАКУПОК! ИСПРАВЛ,Сводный см</vt:lpstr>
      <vt:lpstr>'ДЛЯ ЗАКУПОК! ИСПРАВЛ,Сводный см'!Заголовки_для_печати</vt:lpstr>
      <vt:lpstr>'ДЛЯ ЗАКУПОК! ИСПРАВЛ,Сводный см'!Область_печати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Ваганова С.И</cp:lastModifiedBy>
  <cp:lastPrinted>2025-03-03T16:06:02Z</cp:lastPrinted>
  <dcterms:created xsi:type="dcterms:W3CDTF">2020-09-30T08:50:27Z</dcterms:created>
  <dcterms:modified xsi:type="dcterms:W3CDTF">2025-03-04T08:12:39Z</dcterms:modified>
</cp:coreProperties>
</file>