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chomts\Desktop\Торги Насосное оборудование МТС 2025\На размещение\"/>
    </mc:Choice>
  </mc:AlternateContent>
  <bookViews>
    <workbookView xWindow="0" yWindow="0" windowWidth="15510" windowHeight="549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1" l="1"/>
  <c r="J43" i="1"/>
  <c r="I43" i="1"/>
  <c r="H43" i="1"/>
  <c r="H3" i="1" l="1"/>
  <c r="K42" i="1" l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13" i="1"/>
  <c r="J13" i="1"/>
  <c r="I13" i="1"/>
  <c r="H13" i="1"/>
  <c r="K12" i="1"/>
  <c r="J12" i="1"/>
  <c r="I12" i="1"/>
  <c r="H12" i="1"/>
  <c r="K11" i="1"/>
  <c r="J11" i="1"/>
  <c r="I11" i="1"/>
  <c r="H11" i="1"/>
  <c r="L40" i="1" l="1"/>
  <c r="L37" i="1"/>
  <c r="L34" i="1"/>
  <c r="L28" i="1"/>
  <c r="L27" i="1"/>
  <c r="L26" i="1"/>
  <c r="L21" i="1"/>
  <c r="L13" i="1"/>
  <c r="L41" i="1"/>
  <c r="L23" i="1"/>
  <c r="L29" i="1"/>
  <c r="L32" i="1"/>
  <c r="L35" i="1"/>
  <c r="L38" i="1"/>
  <c r="L42" i="1"/>
  <c r="L33" i="1"/>
  <c r="L22" i="1"/>
  <c r="L25" i="1"/>
  <c r="L39" i="1"/>
  <c r="L36" i="1"/>
  <c r="L31" i="1"/>
  <c r="L30" i="1"/>
  <c r="L24" i="1"/>
  <c r="L12" i="1"/>
  <c r="L1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L19" i="1" l="1"/>
  <c r="L17" i="1"/>
  <c r="L16" i="1"/>
  <c r="L15" i="1"/>
  <c r="L10" i="1"/>
  <c r="L7" i="1"/>
  <c r="L20" i="1"/>
  <c r="L18" i="1"/>
  <c r="L14" i="1"/>
  <c r="L9" i="1"/>
  <c r="L8" i="1"/>
  <c r="K6" i="1" l="1"/>
  <c r="K5" i="1"/>
  <c r="K4" i="1"/>
  <c r="J6" i="1"/>
  <c r="J5" i="1"/>
  <c r="J4" i="1"/>
  <c r="I6" i="1"/>
  <c r="I5" i="1"/>
  <c r="I4" i="1"/>
  <c r="H6" i="1"/>
  <c r="H5" i="1"/>
  <c r="H4" i="1"/>
  <c r="K3" i="1"/>
  <c r="L6" i="1" l="1"/>
  <c r="L5" i="1"/>
  <c r="L4" i="1"/>
  <c r="J3" i="1"/>
  <c r="I3" i="1" l="1"/>
  <c r="L3" i="1" l="1"/>
</calcChain>
</file>

<file path=xl/sharedStrings.xml><?xml version="1.0" encoding="utf-8"?>
<sst xmlns="http://schemas.openxmlformats.org/spreadsheetml/2006/main" count="99" uniqueCount="60">
  <si>
    <t>№п/п</t>
  </si>
  <si>
    <t>Перечень материалов</t>
  </si>
  <si>
    <t>Ед. изм</t>
  </si>
  <si>
    <t>1</t>
  </si>
  <si>
    <t>ИТОГО</t>
  </si>
  <si>
    <t>Среднеарифм. Цена за ед. руб. с учетом НДС</t>
  </si>
  <si>
    <t>шт</t>
  </si>
  <si>
    <t>Кол-во</t>
  </si>
  <si>
    <t>Цена за ед. руб. с учетом НДС  КП №1</t>
  </si>
  <si>
    <t>Цена за ед. руб. с учетом НДС  КП №2</t>
  </si>
  <si>
    <t>компл</t>
  </si>
  <si>
    <t>Цена за ед. руб. с учетом НДС  КП №3</t>
  </si>
  <si>
    <t>Стоимость, руб. с учетом НДС КА№1</t>
  </si>
  <si>
    <t>Стоимость, руб. с учетом НДС КА№2</t>
  </si>
  <si>
    <t>Стоимость, руб. с учетом НДС КА№3</t>
  </si>
  <si>
    <t>Начальник ОМТО филиала МТС</t>
  </si>
  <si>
    <t>Юркин И.В.</t>
  </si>
  <si>
    <t>Среднеарифм. Стоимость за ед. руб. с учетом НДС и доставки</t>
  </si>
  <si>
    <t>Насос К 150-125-400а без дв., без рамы</t>
  </si>
  <si>
    <t>Насосный агрегат Д200-36 на раме с эл.дв.4АМН180М4У3 37кВт/1500об.мин, IP55,380/660В, Iном72А,  лапы 1001</t>
  </si>
  <si>
    <t>Насосный агрегат Д200-36 на раме с эл.дв.5А200L4У3  45кВт/1500об.мин, IP55,380/660В, Iном87, лапы 1001</t>
  </si>
  <si>
    <t>Насосный агрегат Д320-50 на раме с эл.дв.5АМ250S4У3 75кВт/1500об.мин, IP55,380/660В, Iном142А, лапы 1001</t>
  </si>
  <si>
    <t>Насосный агрегат 1Д200-90 на раме с эл.дв.5АМ250S4У2. 90кВт/1500, IP55, 380/660В, Iном164А, лапы 1001</t>
  </si>
  <si>
    <t>Насосный агрегат 1Д200-90 на раме с эл.дв.5АМ250М2У3 90кВт/3000, IP55,  380В, Iном164А,  лапы 1001</t>
  </si>
  <si>
    <t>Насосный агрегат 1Д315-71 на раме с эл.дв.5АМ250М4У2  90кВт/1500об.мин, IP55, 380/660В, Iном164А,  лапы 1001</t>
  </si>
  <si>
    <t>Насосный агрегат 1Д630-90б на раме с эл.дв.5АМ280М4У3  160кВт/1500об.мин, IP55, 380/660В, Iном285А,  лапы 1001</t>
  </si>
  <si>
    <t>Насосный агрегат 1Д800-56а на раме с эл.дв.5АМ280М4У2 132кВт/1500об.мин, IP55, 380/660В, Iном238А,  лапы 1001</t>
  </si>
  <si>
    <t>Насосный агрегат 1Д800-56 на раме с эл.дв.5АМ315М4У3 200кВт/1500об.мин, IP55, 6000В, Iном357А,  лапы 1001</t>
  </si>
  <si>
    <t>Насосный агрегат 1Д1250-63 на раме с эл.дв.А4-355Х-4У3 315кВт/1500об.мин, IP23, 6000В, Iном36А,  лапы 1001</t>
  </si>
  <si>
    <t>Насосный агрегат 1Д1600-90 на раме с эл.дв. ДАSО4-450Х-4У1  630кВт/1500об.мин, IP55, 6000В, Iном74А,  лапы 1001</t>
  </si>
  <si>
    <t xml:space="preserve">Насос Д320-50 без эл.дв., без рамы, Dвала-75мм </t>
  </si>
  <si>
    <t>Насосный агрегат ПЭ65-53 на раме с эл.дв.5АИ-315М2У2  200кВт/3000об.мин, IP55, 380В, Iном348А,  лапы 1001</t>
  </si>
  <si>
    <t>Насосный агрегат К50-32-125 на раме с эл.дв.АИР80В2У2 2,2кВт/3000об.мин,  IP55, 220|380В, Iном7А,  лапы 1001</t>
  </si>
  <si>
    <t>Насосный агрегат К65-50-160а на раме с эл.дв.АИР100S2У2 4кВт/3000об.мин, IP55, 220|380В, Iном7А,  лапы 1001</t>
  </si>
  <si>
    <t>Насосный агрегат К80-50-200 на раме с эл.дв.АИР160S2У2  15кВт/3000, IP55, 380|660В, Iном7,5А,  лапы 1001</t>
  </si>
  <si>
    <t>Насосный агрегат К80-50-200а на раме с эл.дв.АИР132М2У2 11кВт/3000об.мин, IP55,  380|660В, Iном 21,2А,  лапы 1001</t>
  </si>
  <si>
    <t>Насосный агрегат К80-50-200/4 на раме с эл.дв.АИР90L4У2  2,2кВт/1500об.мин, IP55,  220|380В, Iном 5,1А,  лапы 1001</t>
  </si>
  <si>
    <t>Насосный агрегат К100-80-160 на раме с эл.дв.АИР160S2У2  15кВт/3000об.мин, IP55,  220|380В, Iном 28,5А,  лапы 1001</t>
  </si>
  <si>
    <t>Насосный агрегат   К100-65-250 на раме с эл.дв.АИР200М2У3 37кВт/3000об.мин, IP55,  380|660В, Iном 7,5А,  лапы 1001</t>
  </si>
  <si>
    <t>Насосный агрегат К100-80-160а на раме с эл.дв.АИР132М2У2 11кВт/3000об.мин, IP55,  380|660В, Iном 21,2А,  лапы 1001</t>
  </si>
  <si>
    <t>Насосный агрегат Х50-32-125а на раме с эл.дв.АИР100S2У2  4кВт/3000об.мин, IP55,  220|380В, Iном 6,3А,  лапы 1001</t>
  </si>
  <si>
    <t>Насосный агрегат Х65-50-125 на раме с эл.дв.АИР100L2У2  5,5кВт/3000об.мин, IP55,  220|380В, Iном 11,1А,  лапы 1001</t>
  </si>
  <si>
    <t>Насосный агрегат Х65-50-125а на раме с эл.дв.АИР90L2У2 3кВт/3000об.мин, IP55,  220|380В, Iном 6,3А,  лапы 1001</t>
  </si>
  <si>
    <t>Насосный агрегат Х80-50-200 на раме с эл.дв.АИР160S2У2 3кВт/3000об.мин, IP55,  380|660В, Iном 7,5А,  лапы 1001</t>
  </si>
  <si>
    <t>Электронасос моноблочный КМ40-32-180 с эл.дв.АИР90L2У2  3кВт/3000об.мин, IP55,  220|380В, Iном 7А,  фл. + лапы 2001</t>
  </si>
  <si>
    <t>Электронасос моноблочный 
КМ 50-32-160 с эл.дв.АИР90L2У2 
 3кВт/3000об.мин, IP55,  220|380В, Iном 11,4А,  фл. + лапы 2001</t>
  </si>
  <si>
    <t>Электронасос моноблочный КМ 50-32-250 с эл.дв.АИР132М2У2   11кВт/3000об.мин, IP55,  380|660В, Iном 21,2А,  фл. + лапы 2001</t>
  </si>
  <si>
    <t>Электронасос моноблочный КМ 65-50-160-С с эл.дв.АИР100L2У2   3\5,5кВт/3000об.мин, IP55,  220|380В, Iном 11,1А,  фл. + лапы 2001</t>
  </si>
  <si>
    <t>Электронасос моноблочный КМ 80-50-200-C с эл.дв.АИР160S2ЖУ2  15кВт/3000об.мин, IP55,  380|660В, Iном 7,5А,  фл. + лапы 2001</t>
  </si>
  <si>
    <t>Электронасос моноблочный КМ 100-65-200-С с эл.дв.АИР180М2ЖУ2   30кВт/3000об.мин, IP55,  380|660В, Iном 21,2А,  фл. + лапы 2001</t>
  </si>
  <si>
    <t>Электронасос моноблочный КМ 100-80-160-С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эл.дв.АИР160S2ЖУ2  15кВт/3000об.мин, IP55,  380|660В, Iном 7,5А,  фл. + лапы 2001</t>
  </si>
  <si>
    <t>Электронасос моноблочный Сalpeda NM 20/160A/А с эл.дв.  1,1кВт/3000об.мин, IP54,  220|380В</t>
  </si>
  <si>
    <t>Насос дозировочный НД 1,0-16/63К14А c электродвигателем АИР63А4У2 0,25кВт/1500об.мин, IP55,  220|380В, Iном 0,79А,  фл. + лапы 2001</t>
  </si>
  <si>
    <t>Мазутный насос без электродвигателя ЦНС 13-105 18,5кВт/3000об.мин,;  подача-13м3/ч;  напор-105м.</t>
  </si>
  <si>
    <t>Электродвигатель вентилятора ВДН-17 4АМ355S6У2  160кВт/1000об.мин, IP23,  380В, Iном 7А,  лапы 1001</t>
  </si>
  <si>
    <t xml:space="preserve"> Электродвигатель хоз. насосной АИР225М2У3  55кВт/3000об.мин, IP55,  380|660В, Iном 100А,  лапы 1001</t>
  </si>
  <si>
    <t>Электродвигатель привода АИРС80А4У3  1,32кВт/1380об.мин, IP54,  380В, Iном 3,6А, фланец 3001</t>
  </si>
  <si>
    <t>Насосный агрегат 1К80-50-200б на раме с эл.дв.АИР112М2У2 7,5кВт/3000об.мин, IP55, 220|380В, Iном14,9А,  лапы 1001</t>
  </si>
  <si>
    <t>Расчет НМЦД поставки насосных агрегатов для нужд филиала "МТС" в 2025г.</t>
  </si>
  <si>
    <t>1.Выбранный метод определения МЦД - метод сопоставимых рыночных цен (анализ рынка);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Метод анализа цен, содержащихся в реестре контрактов по итогам осуществления закупок- закупки, соответствующие техническому заданию с полной номенклатурой, отсутствуют;                                                                                                                                                                             3. Выполненные действия в части сбора информации- запросы коммерческих предложений.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</si>
</sst>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2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2" applyNumberFormat="0" applyAlignment="0" applyProtection="0"/>
    <xf numFmtId="0" fontId="7" fillId="11" borderId="3" applyNumberFormat="0" applyAlignment="0" applyProtection="0"/>
    <xf numFmtId="0" fontId="8" fillId="11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21" fillId="0" borderId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10" applyNumberFormat="0" applyFill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32">
    <xf numFmtId="0" fontId="0" fillId="0" borderId="0" xfId="0"/>
    <xf numFmtId="164" fontId="0" fillId="0" borderId="0" xfId="0" applyNumberFormat="1"/>
    <xf numFmtId="43" fontId="0" fillId="0" borderId="0" xfId="0" applyNumberFormat="1"/>
    <xf numFmtId="43" fontId="1" fillId="0" borderId="0" xfId="0" applyNumberFormat="1" applyFont="1"/>
    <xf numFmtId="0" fontId="22" fillId="0" borderId="1" xfId="0" applyFont="1" applyBorder="1"/>
    <xf numFmtId="43" fontId="22" fillId="0" borderId="1" xfId="0" applyNumberFormat="1" applyFont="1" applyBorder="1"/>
    <xf numFmtId="164" fontId="22" fillId="0" borderId="1" xfId="0" applyNumberFormat="1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43" fontId="23" fillId="0" borderId="1" xfId="0" applyNumberFormat="1" applyFont="1" applyBorder="1"/>
    <xf numFmtId="164" fontId="23" fillId="0" borderId="1" xfId="0" applyNumberFormat="1" applyFont="1" applyBorder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43" fontId="22" fillId="0" borderId="0" xfId="0" applyNumberFormat="1" applyFont="1" applyBorder="1"/>
    <xf numFmtId="43" fontId="23" fillId="0" borderId="0" xfId="0" applyNumberFormat="1" applyFont="1" applyBorder="1"/>
    <xf numFmtId="0" fontId="22" fillId="0" borderId="12" xfId="0" applyFont="1" applyBorder="1" applyAlignment="1">
      <alignment horizontal="center" vertical="center"/>
    </xf>
    <xf numFmtId="43" fontId="22" fillId="0" borderId="13" xfId="0" applyNumberFormat="1" applyFont="1" applyBorder="1"/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164" fontId="23" fillId="0" borderId="0" xfId="0" applyNumberFormat="1" applyFont="1" applyBorder="1"/>
    <xf numFmtId="0" fontId="1" fillId="0" borderId="0" xfId="0" applyFont="1"/>
    <xf numFmtId="0" fontId="27" fillId="0" borderId="0" xfId="0" applyFont="1" applyBorder="1" applyAlignment="1">
      <alignment horizontal="left" vertical="top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1"/>
    <cellStyle name="Плохой 2" xfId="20"/>
    <cellStyle name="Пояснение 2" xfId="21"/>
    <cellStyle name="Примечание 2" xfId="22"/>
    <cellStyle name="Процентный 2" xfId="23"/>
    <cellStyle name="Связанная ячейка 2" xfId="24"/>
    <cellStyle name="Стиль 1" xfId="25"/>
    <cellStyle name="Текст предупреждения 2" xfId="26"/>
    <cellStyle name="Хороший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37" workbookViewId="0">
      <selection activeCell="R46" sqref="R46"/>
    </sheetView>
  </sheetViews>
  <sheetFormatPr defaultRowHeight="15" x14ac:dyDescent="0.25"/>
  <cols>
    <col min="1" max="1" width="5" customWidth="1"/>
    <col min="2" max="2" width="40.5703125" customWidth="1"/>
    <col min="3" max="3" width="6.5703125" customWidth="1"/>
    <col min="4" max="4" width="7.7109375" customWidth="1"/>
    <col min="5" max="5" width="12.42578125" customWidth="1"/>
    <col min="6" max="6" width="12.140625" customWidth="1"/>
    <col min="7" max="7" width="11.7109375" customWidth="1"/>
    <col min="8" max="8" width="14.7109375" customWidth="1"/>
    <col min="9" max="9" width="14.85546875" customWidth="1"/>
    <col min="10" max="10" width="14.5703125" customWidth="1"/>
    <col min="11" max="11" width="14.42578125" customWidth="1"/>
    <col min="12" max="12" width="14.85546875" customWidth="1"/>
    <col min="13" max="13" width="13.140625" customWidth="1"/>
    <col min="14" max="14" width="13.140625" bestFit="1" customWidth="1"/>
    <col min="15" max="15" width="9.140625" customWidth="1"/>
  </cols>
  <sheetData>
    <row r="1" spans="1:14" ht="15.75" x14ac:dyDescent="0.25">
      <c r="B1" s="25" t="s">
        <v>58</v>
      </c>
      <c r="C1" s="25"/>
      <c r="D1" s="25"/>
      <c r="E1" s="25"/>
      <c r="F1" s="25"/>
      <c r="G1" s="25"/>
      <c r="H1" s="25"/>
      <c r="I1" s="25"/>
      <c r="J1" s="25"/>
      <c r="K1" s="12"/>
      <c r="L1" s="12"/>
      <c r="M1" s="12"/>
    </row>
    <row r="2" spans="1:14" ht="54" customHeight="1" x14ac:dyDescent="0.25">
      <c r="A2" s="7" t="s">
        <v>0</v>
      </c>
      <c r="B2" s="18" t="s">
        <v>1</v>
      </c>
      <c r="C2" s="19" t="s">
        <v>2</v>
      </c>
      <c r="D2" s="19" t="s">
        <v>7</v>
      </c>
      <c r="E2" s="8" t="s">
        <v>8</v>
      </c>
      <c r="F2" s="8" t="s">
        <v>9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5</v>
      </c>
      <c r="L2" s="8" t="s">
        <v>17</v>
      </c>
      <c r="M2" s="13"/>
    </row>
    <row r="3" spans="1:14" ht="38.25" x14ac:dyDescent="0.25">
      <c r="A3" s="16" t="s">
        <v>3</v>
      </c>
      <c r="B3" s="23" t="s">
        <v>19</v>
      </c>
      <c r="C3" s="21" t="s">
        <v>6</v>
      </c>
      <c r="D3" s="20">
        <v>1</v>
      </c>
      <c r="E3" s="17">
        <v>677541</v>
      </c>
      <c r="F3" s="6">
        <v>699000</v>
      </c>
      <c r="G3" s="6">
        <v>697000</v>
      </c>
      <c r="H3" s="5">
        <f t="shared" ref="H3:H6" si="0">D3*E3</f>
        <v>677541</v>
      </c>
      <c r="I3" s="5">
        <f>D3*F3</f>
        <v>699000</v>
      </c>
      <c r="J3" s="5">
        <f>D3*G3</f>
        <v>697000</v>
      </c>
      <c r="K3" s="5">
        <f>(E3+F3+G3)/3</f>
        <v>691180.33333333337</v>
      </c>
      <c r="L3" s="5">
        <f>(H3+I3+J3)/3</f>
        <v>691180.33333333337</v>
      </c>
      <c r="M3" s="14"/>
      <c r="N3" s="2"/>
    </row>
    <row r="4" spans="1:14" ht="38.25" x14ac:dyDescent="0.25">
      <c r="A4" s="16">
        <v>2</v>
      </c>
      <c r="B4" s="23" t="s">
        <v>20</v>
      </c>
      <c r="C4" s="21" t="s">
        <v>6</v>
      </c>
      <c r="D4" s="20">
        <v>6</v>
      </c>
      <c r="E4" s="17">
        <v>681600</v>
      </c>
      <c r="F4" s="6">
        <v>728000</v>
      </c>
      <c r="G4" s="6">
        <v>720000</v>
      </c>
      <c r="H4" s="5">
        <f t="shared" si="0"/>
        <v>4089600</v>
      </c>
      <c r="I4" s="5">
        <f t="shared" ref="I4:I6" si="1">D4*F4</f>
        <v>4368000</v>
      </c>
      <c r="J4" s="5">
        <f t="shared" ref="J4:J6" si="2">D4*G4</f>
        <v>4320000</v>
      </c>
      <c r="K4" s="5">
        <f t="shared" ref="K4:K6" si="3">(E4+F4+G4)/3</f>
        <v>709866.66666666663</v>
      </c>
      <c r="L4" s="5">
        <f t="shared" ref="L4:L6" si="4">(H4+I4+J4)/3</f>
        <v>4259200</v>
      </c>
      <c r="M4" s="14"/>
      <c r="N4" s="2"/>
    </row>
    <row r="5" spans="1:14" ht="38.25" x14ac:dyDescent="0.25">
      <c r="A5" s="16">
        <v>3</v>
      </c>
      <c r="B5" s="23" t="s">
        <v>21</v>
      </c>
      <c r="C5" s="21" t="s">
        <v>6</v>
      </c>
      <c r="D5" s="20">
        <v>5</v>
      </c>
      <c r="E5" s="17">
        <v>768507</v>
      </c>
      <c r="F5" s="6">
        <v>799000</v>
      </c>
      <c r="G5" s="6">
        <v>790000</v>
      </c>
      <c r="H5" s="5">
        <f t="shared" si="0"/>
        <v>3842535</v>
      </c>
      <c r="I5" s="5">
        <f t="shared" si="1"/>
        <v>3995000</v>
      </c>
      <c r="J5" s="5">
        <f t="shared" si="2"/>
        <v>3950000</v>
      </c>
      <c r="K5" s="5">
        <f t="shared" si="3"/>
        <v>785835.66666666663</v>
      </c>
      <c r="L5" s="5">
        <f t="shared" si="4"/>
        <v>3929178.3333333335</v>
      </c>
      <c r="M5" s="14"/>
      <c r="N5" s="2"/>
    </row>
    <row r="6" spans="1:14" ht="38.25" x14ac:dyDescent="0.25">
      <c r="A6" s="16">
        <v>4</v>
      </c>
      <c r="B6" s="23" t="s">
        <v>22</v>
      </c>
      <c r="C6" s="21" t="s">
        <v>6</v>
      </c>
      <c r="D6" s="20">
        <v>1</v>
      </c>
      <c r="E6" s="17">
        <v>768700</v>
      </c>
      <c r="F6" s="6">
        <v>808000</v>
      </c>
      <c r="G6" s="6">
        <v>800000</v>
      </c>
      <c r="H6" s="5">
        <f t="shared" si="0"/>
        <v>768700</v>
      </c>
      <c r="I6" s="5">
        <f t="shared" si="1"/>
        <v>808000</v>
      </c>
      <c r="J6" s="5">
        <f t="shared" si="2"/>
        <v>800000</v>
      </c>
      <c r="K6" s="5">
        <f t="shared" si="3"/>
        <v>792233.33333333337</v>
      </c>
      <c r="L6" s="5">
        <f t="shared" si="4"/>
        <v>792233.33333333337</v>
      </c>
      <c r="M6" s="14"/>
      <c r="N6" s="2"/>
    </row>
    <row r="7" spans="1:14" ht="38.25" x14ac:dyDescent="0.25">
      <c r="A7" s="16">
        <v>5</v>
      </c>
      <c r="B7" s="23" t="s">
        <v>23</v>
      </c>
      <c r="C7" s="21" t="s">
        <v>6</v>
      </c>
      <c r="D7" s="20">
        <v>1</v>
      </c>
      <c r="E7" s="17">
        <v>768700</v>
      </c>
      <c r="F7" s="6">
        <v>830000</v>
      </c>
      <c r="G7" s="6">
        <v>810000</v>
      </c>
      <c r="H7" s="5">
        <f t="shared" ref="H7:H20" si="5">D7*E7</f>
        <v>768700</v>
      </c>
      <c r="I7" s="5">
        <f t="shared" ref="I7:I20" si="6">D7*F7</f>
        <v>830000</v>
      </c>
      <c r="J7" s="5">
        <f t="shared" ref="J7:J20" si="7">D7*G7</f>
        <v>810000</v>
      </c>
      <c r="K7" s="5">
        <f t="shared" ref="K7:K20" si="8">(E7+F7+G7)/3</f>
        <v>802900</v>
      </c>
      <c r="L7" s="5">
        <f t="shared" ref="L7:L20" si="9">(H7+I7+J7)/3</f>
        <v>802900</v>
      </c>
      <c r="M7" s="14"/>
      <c r="N7" s="2"/>
    </row>
    <row r="8" spans="1:14" ht="38.25" x14ac:dyDescent="0.25">
      <c r="A8" s="16">
        <v>6</v>
      </c>
      <c r="B8" s="23" t="s">
        <v>24</v>
      </c>
      <c r="C8" s="21" t="s">
        <v>6</v>
      </c>
      <c r="D8" s="20">
        <v>5</v>
      </c>
      <c r="E8" s="17">
        <v>699450</v>
      </c>
      <c r="F8" s="6">
        <v>780000</v>
      </c>
      <c r="G8" s="6">
        <v>750000</v>
      </c>
      <c r="H8" s="5">
        <f t="shared" si="5"/>
        <v>3497250</v>
      </c>
      <c r="I8" s="5">
        <f t="shared" si="6"/>
        <v>3900000</v>
      </c>
      <c r="J8" s="5">
        <f t="shared" si="7"/>
        <v>3750000</v>
      </c>
      <c r="K8" s="5">
        <f t="shared" si="8"/>
        <v>743150</v>
      </c>
      <c r="L8" s="5">
        <f t="shared" si="9"/>
        <v>3715750</v>
      </c>
      <c r="M8" s="14"/>
      <c r="N8" s="2"/>
    </row>
    <row r="9" spans="1:14" ht="38.25" x14ac:dyDescent="0.25">
      <c r="A9" s="16">
        <v>7</v>
      </c>
      <c r="B9" s="23" t="s">
        <v>25</v>
      </c>
      <c r="C9" s="21" t="s">
        <v>6</v>
      </c>
      <c r="D9" s="20">
        <v>6</v>
      </c>
      <c r="E9" s="17">
        <v>1678900</v>
      </c>
      <c r="F9" s="6">
        <v>1790000</v>
      </c>
      <c r="G9" s="6">
        <v>1770000</v>
      </c>
      <c r="H9" s="5">
        <f t="shared" si="5"/>
        <v>10073400</v>
      </c>
      <c r="I9" s="5">
        <f t="shared" si="6"/>
        <v>10740000</v>
      </c>
      <c r="J9" s="5">
        <f t="shared" si="7"/>
        <v>10620000</v>
      </c>
      <c r="K9" s="5">
        <f t="shared" si="8"/>
        <v>1746300</v>
      </c>
      <c r="L9" s="5">
        <f t="shared" si="9"/>
        <v>10477800</v>
      </c>
      <c r="M9" s="14"/>
      <c r="N9" s="2"/>
    </row>
    <row r="10" spans="1:14" ht="38.25" x14ac:dyDescent="0.25">
      <c r="A10" s="16">
        <v>8</v>
      </c>
      <c r="B10" s="23" t="s">
        <v>26</v>
      </c>
      <c r="C10" s="21" t="s">
        <v>6</v>
      </c>
      <c r="D10" s="20">
        <v>1</v>
      </c>
      <c r="E10" s="17">
        <v>1487500</v>
      </c>
      <c r="F10" s="6">
        <v>1590000</v>
      </c>
      <c r="G10" s="6">
        <v>1580000</v>
      </c>
      <c r="H10" s="5">
        <f t="shared" si="5"/>
        <v>1487500</v>
      </c>
      <c r="I10" s="5">
        <f t="shared" si="6"/>
        <v>1590000</v>
      </c>
      <c r="J10" s="5">
        <f t="shared" si="7"/>
        <v>1580000</v>
      </c>
      <c r="K10" s="5">
        <f t="shared" si="8"/>
        <v>1552500</v>
      </c>
      <c r="L10" s="5">
        <f t="shared" si="9"/>
        <v>1552500</v>
      </c>
      <c r="M10" s="14"/>
      <c r="N10" s="2"/>
    </row>
    <row r="11" spans="1:14" ht="38.25" x14ac:dyDescent="0.25">
      <c r="A11" s="16">
        <v>9</v>
      </c>
      <c r="B11" s="23" t="s">
        <v>27</v>
      </c>
      <c r="C11" s="21" t="s">
        <v>6</v>
      </c>
      <c r="D11" s="20">
        <v>5</v>
      </c>
      <c r="E11" s="17">
        <v>1837600</v>
      </c>
      <c r="F11" s="6">
        <v>1990000</v>
      </c>
      <c r="G11" s="6">
        <v>1980000</v>
      </c>
      <c r="H11" s="5">
        <f t="shared" ref="H11" si="10">D11*E11</f>
        <v>9188000</v>
      </c>
      <c r="I11" s="5">
        <f t="shared" ref="I11" si="11">D11*F11</f>
        <v>9950000</v>
      </c>
      <c r="J11" s="5">
        <f t="shared" ref="J11" si="12">D11*G11</f>
        <v>9900000</v>
      </c>
      <c r="K11" s="5">
        <f t="shared" ref="K11" si="13">(E11+F11+G11)/3</f>
        <v>1935866.6666666667</v>
      </c>
      <c r="L11" s="5">
        <f t="shared" ref="L11" si="14">(H11+I11+J11)/3</f>
        <v>9679333.333333334</v>
      </c>
      <c r="M11" s="14"/>
      <c r="N11" s="2"/>
    </row>
    <row r="12" spans="1:14" ht="38.25" x14ac:dyDescent="0.25">
      <c r="A12" s="16">
        <v>10</v>
      </c>
      <c r="B12" s="23" t="s">
        <v>28</v>
      </c>
      <c r="C12" s="21" t="s">
        <v>6</v>
      </c>
      <c r="D12" s="20">
        <v>1</v>
      </c>
      <c r="E12" s="17">
        <v>3417500</v>
      </c>
      <c r="F12" s="6">
        <v>3900000</v>
      </c>
      <c r="G12" s="6">
        <v>3800000</v>
      </c>
      <c r="H12" s="5">
        <f t="shared" ref="H12" si="15">D12*E12</f>
        <v>3417500</v>
      </c>
      <c r="I12" s="5">
        <f t="shared" ref="I12" si="16">D12*F12</f>
        <v>3900000</v>
      </c>
      <c r="J12" s="5">
        <f t="shared" ref="J12" si="17">D12*G12</f>
        <v>3800000</v>
      </c>
      <c r="K12" s="5">
        <f t="shared" ref="K12" si="18">(E12+F12+G12)/3</f>
        <v>3705833.3333333335</v>
      </c>
      <c r="L12" s="5">
        <f t="shared" ref="L12" si="19">(H12+I12+J12)/3</f>
        <v>3705833.3333333335</v>
      </c>
      <c r="M12" s="14"/>
      <c r="N12" s="2"/>
    </row>
    <row r="13" spans="1:14" ht="38.25" x14ac:dyDescent="0.25">
      <c r="A13" s="16">
        <v>11</v>
      </c>
      <c r="B13" s="23" t="s">
        <v>29</v>
      </c>
      <c r="C13" s="21" t="s">
        <v>6</v>
      </c>
      <c r="D13" s="20">
        <v>1</v>
      </c>
      <c r="E13" s="17">
        <v>5611700</v>
      </c>
      <c r="F13" s="6">
        <v>6600000</v>
      </c>
      <c r="G13" s="6">
        <v>6300000</v>
      </c>
      <c r="H13" s="5">
        <f t="shared" ref="H13" si="20">D13*E13</f>
        <v>5611700</v>
      </c>
      <c r="I13" s="5">
        <f t="shared" ref="I13" si="21">D13*F13</f>
        <v>6600000</v>
      </c>
      <c r="J13" s="5">
        <f t="shared" ref="J13" si="22">D13*G13</f>
        <v>6300000</v>
      </c>
      <c r="K13" s="5">
        <f t="shared" ref="K13" si="23">(E13+F13+G13)/3</f>
        <v>6170566.666666667</v>
      </c>
      <c r="L13" s="5">
        <f t="shared" ref="L13" si="24">(H13+I13+J13)/3</f>
        <v>6170566.666666667</v>
      </c>
      <c r="M13" s="14"/>
      <c r="N13" s="2"/>
    </row>
    <row r="14" spans="1:14" x14ac:dyDescent="0.25">
      <c r="A14" s="16">
        <v>12</v>
      </c>
      <c r="B14" s="23" t="s">
        <v>30</v>
      </c>
      <c r="C14" s="21" t="s">
        <v>6</v>
      </c>
      <c r="D14" s="20">
        <v>1</v>
      </c>
      <c r="E14" s="17">
        <v>431200</v>
      </c>
      <c r="F14" s="6">
        <v>499000</v>
      </c>
      <c r="G14" s="6">
        <v>490000</v>
      </c>
      <c r="H14" s="5">
        <f t="shared" si="5"/>
        <v>431200</v>
      </c>
      <c r="I14" s="5">
        <f t="shared" si="6"/>
        <v>499000</v>
      </c>
      <c r="J14" s="5">
        <f t="shared" si="7"/>
        <v>490000</v>
      </c>
      <c r="K14" s="5">
        <f t="shared" si="8"/>
        <v>473400</v>
      </c>
      <c r="L14" s="5">
        <f t="shared" si="9"/>
        <v>473400</v>
      </c>
      <c r="M14" s="14"/>
      <c r="N14" s="2"/>
    </row>
    <row r="15" spans="1:14" ht="38.25" x14ac:dyDescent="0.25">
      <c r="A15" s="16">
        <v>13</v>
      </c>
      <c r="B15" s="23" t="s">
        <v>31</v>
      </c>
      <c r="C15" s="21" t="s">
        <v>6</v>
      </c>
      <c r="D15" s="20">
        <v>1</v>
      </c>
      <c r="E15" s="17">
        <v>5771600</v>
      </c>
      <c r="F15" s="6">
        <v>6900000</v>
      </c>
      <c r="G15" s="6">
        <v>6400000</v>
      </c>
      <c r="H15" s="5">
        <f t="shared" si="5"/>
        <v>5771600</v>
      </c>
      <c r="I15" s="5">
        <f t="shared" si="6"/>
        <v>6900000</v>
      </c>
      <c r="J15" s="5">
        <f t="shared" si="7"/>
        <v>6400000</v>
      </c>
      <c r="K15" s="5">
        <f t="shared" si="8"/>
        <v>6357200</v>
      </c>
      <c r="L15" s="5">
        <f t="shared" si="9"/>
        <v>6357200</v>
      </c>
      <c r="M15" s="14"/>
      <c r="N15" s="2"/>
    </row>
    <row r="16" spans="1:14" ht="38.25" x14ac:dyDescent="0.25">
      <c r="A16" s="16">
        <v>14</v>
      </c>
      <c r="B16" s="23" t="s">
        <v>32</v>
      </c>
      <c r="C16" s="21" t="s">
        <v>6</v>
      </c>
      <c r="D16" s="20">
        <v>3</v>
      </c>
      <c r="E16" s="17">
        <v>69835</v>
      </c>
      <c r="F16" s="6">
        <v>99000</v>
      </c>
      <c r="G16" s="6">
        <v>99000</v>
      </c>
      <c r="H16" s="5">
        <f t="shared" si="5"/>
        <v>209505</v>
      </c>
      <c r="I16" s="5">
        <f t="shared" si="6"/>
        <v>297000</v>
      </c>
      <c r="J16" s="5">
        <f t="shared" si="7"/>
        <v>297000</v>
      </c>
      <c r="K16" s="5">
        <f t="shared" si="8"/>
        <v>89278.333333333328</v>
      </c>
      <c r="L16" s="5">
        <f t="shared" si="9"/>
        <v>267835</v>
      </c>
      <c r="M16" s="14"/>
      <c r="N16" s="2"/>
    </row>
    <row r="17" spans="1:14" ht="38.25" x14ac:dyDescent="0.25">
      <c r="A17" s="16">
        <v>15</v>
      </c>
      <c r="B17" s="23" t="s">
        <v>33</v>
      </c>
      <c r="C17" s="21" t="s">
        <v>6</v>
      </c>
      <c r="D17" s="20">
        <v>2</v>
      </c>
      <c r="E17" s="17">
        <v>80221</v>
      </c>
      <c r="F17" s="6">
        <v>98000</v>
      </c>
      <c r="G17" s="6">
        <v>90000</v>
      </c>
      <c r="H17" s="5">
        <f t="shared" si="5"/>
        <v>160442</v>
      </c>
      <c r="I17" s="5">
        <f t="shared" si="6"/>
        <v>196000</v>
      </c>
      <c r="J17" s="5">
        <f t="shared" si="7"/>
        <v>180000</v>
      </c>
      <c r="K17" s="5">
        <f t="shared" si="8"/>
        <v>89407</v>
      </c>
      <c r="L17" s="5">
        <f t="shared" si="9"/>
        <v>178814</v>
      </c>
      <c r="M17" s="14"/>
      <c r="N17" s="2"/>
    </row>
    <row r="18" spans="1:14" ht="38.25" x14ac:dyDescent="0.25">
      <c r="A18" s="16">
        <v>16</v>
      </c>
      <c r="B18" s="23" t="s">
        <v>34</v>
      </c>
      <c r="C18" s="21" t="s">
        <v>6</v>
      </c>
      <c r="D18" s="20">
        <v>2</v>
      </c>
      <c r="E18" s="17">
        <v>151630</v>
      </c>
      <c r="F18" s="6">
        <v>189000</v>
      </c>
      <c r="G18" s="6">
        <v>185000</v>
      </c>
      <c r="H18" s="5">
        <f t="shared" si="5"/>
        <v>303260</v>
      </c>
      <c r="I18" s="5">
        <f t="shared" si="6"/>
        <v>378000</v>
      </c>
      <c r="J18" s="5">
        <f t="shared" si="7"/>
        <v>370000</v>
      </c>
      <c r="K18" s="5">
        <f t="shared" si="8"/>
        <v>175210</v>
      </c>
      <c r="L18" s="5">
        <f t="shared" si="9"/>
        <v>350420</v>
      </c>
      <c r="M18" s="14"/>
      <c r="N18" s="2"/>
    </row>
    <row r="19" spans="1:14" ht="38.25" x14ac:dyDescent="0.25">
      <c r="A19" s="16">
        <v>17</v>
      </c>
      <c r="B19" s="23" t="s">
        <v>57</v>
      </c>
      <c r="C19" s="21" t="s">
        <v>6</v>
      </c>
      <c r="D19" s="20">
        <v>1</v>
      </c>
      <c r="E19" s="17">
        <v>113650</v>
      </c>
      <c r="F19" s="6">
        <v>127000</v>
      </c>
      <c r="G19" s="6">
        <v>129000</v>
      </c>
      <c r="H19" s="5">
        <f t="shared" si="5"/>
        <v>113650</v>
      </c>
      <c r="I19" s="5">
        <f t="shared" si="6"/>
        <v>127000</v>
      </c>
      <c r="J19" s="5">
        <f t="shared" si="7"/>
        <v>129000</v>
      </c>
      <c r="K19" s="5">
        <f t="shared" si="8"/>
        <v>123216.66666666667</v>
      </c>
      <c r="L19" s="5">
        <f t="shared" si="9"/>
        <v>123216.66666666667</v>
      </c>
      <c r="M19" s="14"/>
      <c r="N19" s="2"/>
    </row>
    <row r="20" spans="1:14" ht="38.25" x14ac:dyDescent="0.25">
      <c r="A20" s="16">
        <v>18</v>
      </c>
      <c r="B20" s="23" t="s">
        <v>35</v>
      </c>
      <c r="C20" s="21" t="s">
        <v>6</v>
      </c>
      <c r="D20" s="20">
        <v>1</v>
      </c>
      <c r="E20" s="17">
        <v>112208</v>
      </c>
      <c r="F20" s="6">
        <v>127000</v>
      </c>
      <c r="G20" s="6">
        <v>129000</v>
      </c>
      <c r="H20" s="5">
        <f t="shared" si="5"/>
        <v>112208</v>
      </c>
      <c r="I20" s="5">
        <f t="shared" si="6"/>
        <v>127000</v>
      </c>
      <c r="J20" s="5">
        <f t="shared" si="7"/>
        <v>129000</v>
      </c>
      <c r="K20" s="5">
        <f t="shared" si="8"/>
        <v>122736</v>
      </c>
      <c r="L20" s="5">
        <f t="shared" si="9"/>
        <v>122736</v>
      </c>
      <c r="M20" s="14"/>
      <c r="N20" s="2"/>
    </row>
    <row r="21" spans="1:14" ht="38.25" x14ac:dyDescent="0.25">
      <c r="A21" s="16">
        <v>19</v>
      </c>
      <c r="B21" s="23" t="s">
        <v>36</v>
      </c>
      <c r="C21" s="21" t="s">
        <v>6</v>
      </c>
      <c r="D21" s="20">
        <v>1</v>
      </c>
      <c r="E21" s="17">
        <v>111750</v>
      </c>
      <c r="F21" s="6">
        <v>137000</v>
      </c>
      <c r="G21" s="6">
        <v>130000</v>
      </c>
      <c r="H21" s="5">
        <f t="shared" ref="H21:H27" si="25">D21*E21</f>
        <v>111750</v>
      </c>
      <c r="I21" s="5">
        <f t="shared" ref="I21:I27" si="26">D21*F21</f>
        <v>137000</v>
      </c>
      <c r="J21" s="5">
        <f t="shared" ref="J21:J27" si="27">D21*G21</f>
        <v>130000</v>
      </c>
      <c r="K21" s="5">
        <f t="shared" ref="K21:K27" si="28">(E21+F21+G21)/3</f>
        <v>126250</v>
      </c>
      <c r="L21" s="5">
        <f t="shared" ref="L21:L27" si="29">(H21+I21+J21)/3</f>
        <v>126250</v>
      </c>
      <c r="M21" s="14"/>
      <c r="N21" s="2"/>
    </row>
    <row r="22" spans="1:14" ht="38.25" x14ac:dyDescent="0.25">
      <c r="A22" s="16">
        <v>20</v>
      </c>
      <c r="B22" s="23" t="s">
        <v>37</v>
      </c>
      <c r="C22" s="21" t="s">
        <v>6</v>
      </c>
      <c r="D22" s="20">
        <v>2</v>
      </c>
      <c r="E22" s="17">
        <v>161501</v>
      </c>
      <c r="F22" s="6">
        <v>198000</v>
      </c>
      <c r="G22" s="6">
        <v>198000</v>
      </c>
      <c r="H22" s="5">
        <f t="shared" si="25"/>
        <v>323002</v>
      </c>
      <c r="I22" s="5">
        <f t="shared" si="26"/>
        <v>396000</v>
      </c>
      <c r="J22" s="5">
        <f t="shared" si="27"/>
        <v>396000</v>
      </c>
      <c r="K22" s="5">
        <f t="shared" si="28"/>
        <v>185833.66666666666</v>
      </c>
      <c r="L22" s="5">
        <f t="shared" si="29"/>
        <v>371667.33333333331</v>
      </c>
      <c r="M22" s="14"/>
      <c r="N22" s="2"/>
    </row>
    <row r="23" spans="1:14" ht="38.25" x14ac:dyDescent="0.25">
      <c r="A23" s="16">
        <v>21</v>
      </c>
      <c r="B23" s="23" t="s">
        <v>38</v>
      </c>
      <c r="C23" s="21" t="s">
        <v>6</v>
      </c>
      <c r="D23" s="20">
        <v>1</v>
      </c>
      <c r="E23" s="17">
        <v>268527</v>
      </c>
      <c r="F23" s="6">
        <v>307000</v>
      </c>
      <c r="G23" s="6">
        <v>305000</v>
      </c>
      <c r="H23" s="5">
        <f t="shared" si="25"/>
        <v>268527</v>
      </c>
      <c r="I23" s="5">
        <f t="shared" si="26"/>
        <v>307000</v>
      </c>
      <c r="J23" s="5">
        <f t="shared" si="27"/>
        <v>305000</v>
      </c>
      <c r="K23" s="5">
        <f t="shared" si="28"/>
        <v>293509</v>
      </c>
      <c r="L23" s="5">
        <f t="shared" si="29"/>
        <v>293509</v>
      </c>
      <c r="M23" s="14"/>
      <c r="N23" s="2"/>
    </row>
    <row r="24" spans="1:14" ht="38.25" x14ac:dyDescent="0.25">
      <c r="A24" s="16">
        <v>22</v>
      </c>
      <c r="B24" s="23" t="s">
        <v>39</v>
      </c>
      <c r="C24" s="21" t="s">
        <v>6</v>
      </c>
      <c r="D24" s="20">
        <v>2</v>
      </c>
      <c r="E24" s="17">
        <v>114605</v>
      </c>
      <c r="F24" s="6">
        <v>139000</v>
      </c>
      <c r="G24" s="6">
        <v>134000</v>
      </c>
      <c r="H24" s="5">
        <f t="shared" si="25"/>
        <v>229210</v>
      </c>
      <c r="I24" s="5">
        <f t="shared" si="26"/>
        <v>278000</v>
      </c>
      <c r="J24" s="5">
        <f t="shared" si="27"/>
        <v>268000</v>
      </c>
      <c r="K24" s="5">
        <f t="shared" si="28"/>
        <v>129201.66666666667</v>
      </c>
      <c r="L24" s="5">
        <f t="shared" si="29"/>
        <v>258403.33333333334</v>
      </c>
      <c r="M24" s="14"/>
      <c r="N24" s="2"/>
    </row>
    <row r="25" spans="1:14" ht="38.25" x14ac:dyDescent="0.25">
      <c r="A25" s="16">
        <v>23</v>
      </c>
      <c r="B25" s="23" t="s">
        <v>40</v>
      </c>
      <c r="C25" s="21" t="s">
        <v>6</v>
      </c>
      <c r="D25" s="20">
        <v>4</v>
      </c>
      <c r="E25" s="17">
        <v>97400</v>
      </c>
      <c r="F25" s="6">
        <v>129000</v>
      </c>
      <c r="G25" s="6">
        <v>128000</v>
      </c>
      <c r="H25" s="5">
        <f t="shared" si="25"/>
        <v>389600</v>
      </c>
      <c r="I25" s="5">
        <f t="shared" si="26"/>
        <v>516000</v>
      </c>
      <c r="J25" s="5">
        <f t="shared" si="27"/>
        <v>512000</v>
      </c>
      <c r="K25" s="5">
        <f t="shared" si="28"/>
        <v>118133.33333333333</v>
      </c>
      <c r="L25" s="5">
        <f t="shared" si="29"/>
        <v>472533.33333333331</v>
      </c>
      <c r="M25" s="14"/>
      <c r="N25" s="2"/>
    </row>
    <row r="26" spans="1:14" ht="38.25" x14ac:dyDescent="0.25">
      <c r="A26" s="16">
        <v>24</v>
      </c>
      <c r="B26" s="23" t="s">
        <v>41</v>
      </c>
      <c r="C26" s="21" t="s">
        <v>6</v>
      </c>
      <c r="D26" s="20">
        <v>8</v>
      </c>
      <c r="E26" s="17">
        <v>109601</v>
      </c>
      <c r="F26" s="6">
        <v>128000</v>
      </c>
      <c r="G26" s="6">
        <v>127000</v>
      </c>
      <c r="H26" s="5">
        <f t="shared" si="25"/>
        <v>876808</v>
      </c>
      <c r="I26" s="5">
        <f t="shared" si="26"/>
        <v>1024000</v>
      </c>
      <c r="J26" s="5">
        <f t="shared" si="27"/>
        <v>1016000</v>
      </c>
      <c r="K26" s="5">
        <f t="shared" si="28"/>
        <v>121533.66666666667</v>
      </c>
      <c r="L26" s="5">
        <f t="shared" si="29"/>
        <v>972269.33333333337</v>
      </c>
      <c r="M26" s="14"/>
      <c r="N26" s="2"/>
    </row>
    <row r="27" spans="1:14" ht="38.25" x14ac:dyDescent="0.25">
      <c r="A27" s="16">
        <v>25</v>
      </c>
      <c r="B27" s="23" t="s">
        <v>42</v>
      </c>
      <c r="C27" s="21" t="s">
        <v>6</v>
      </c>
      <c r="D27" s="20">
        <v>2</v>
      </c>
      <c r="E27" s="17">
        <v>103400</v>
      </c>
      <c r="F27" s="6">
        <v>109000</v>
      </c>
      <c r="G27" s="6">
        <v>109000</v>
      </c>
      <c r="H27" s="5">
        <f t="shared" si="25"/>
        <v>206800</v>
      </c>
      <c r="I27" s="5">
        <f t="shared" si="26"/>
        <v>218000</v>
      </c>
      <c r="J27" s="5">
        <f t="shared" si="27"/>
        <v>218000</v>
      </c>
      <c r="K27" s="5">
        <f t="shared" si="28"/>
        <v>107133.33333333333</v>
      </c>
      <c r="L27" s="5">
        <f t="shared" si="29"/>
        <v>214266.66666666666</v>
      </c>
      <c r="M27" s="14"/>
      <c r="N27" s="2"/>
    </row>
    <row r="28" spans="1:14" ht="38.25" x14ac:dyDescent="0.25">
      <c r="A28" s="16">
        <v>26</v>
      </c>
      <c r="B28" s="23" t="s">
        <v>43</v>
      </c>
      <c r="C28" s="21" t="s">
        <v>6</v>
      </c>
      <c r="D28" s="20">
        <v>2</v>
      </c>
      <c r="E28" s="17">
        <v>221600</v>
      </c>
      <c r="F28" s="6">
        <v>246000</v>
      </c>
      <c r="G28" s="6">
        <v>240000</v>
      </c>
      <c r="H28" s="5">
        <f t="shared" ref="H28:H42" si="30">D28*E28</f>
        <v>443200</v>
      </c>
      <c r="I28" s="5">
        <f t="shared" ref="I28:I42" si="31">D28*F28</f>
        <v>492000</v>
      </c>
      <c r="J28" s="5">
        <f t="shared" ref="J28:J42" si="32">D28*G28</f>
        <v>480000</v>
      </c>
      <c r="K28" s="5">
        <f t="shared" ref="K28:K42" si="33">(E28+F28+G28)/3</f>
        <v>235866.66666666666</v>
      </c>
      <c r="L28" s="5">
        <f t="shared" ref="L28:L42" si="34">(H28+I28+J28)/3</f>
        <v>471733.33333333331</v>
      </c>
      <c r="M28" s="14"/>
      <c r="N28" s="2"/>
    </row>
    <row r="29" spans="1:14" x14ac:dyDescent="0.25">
      <c r="A29" s="16">
        <v>27</v>
      </c>
      <c r="B29" s="23" t="s">
        <v>18</v>
      </c>
      <c r="C29" s="21" t="s">
        <v>6</v>
      </c>
      <c r="D29" s="20">
        <v>1</v>
      </c>
      <c r="E29" s="17">
        <v>117400</v>
      </c>
      <c r="F29" s="6">
        <v>139000</v>
      </c>
      <c r="G29" s="6">
        <v>137000</v>
      </c>
      <c r="H29" s="5">
        <f t="shared" si="30"/>
        <v>117400</v>
      </c>
      <c r="I29" s="5">
        <f t="shared" si="31"/>
        <v>139000</v>
      </c>
      <c r="J29" s="5">
        <f t="shared" si="32"/>
        <v>137000</v>
      </c>
      <c r="K29" s="5">
        <f t="shared" si="33"/>
        <v>131133.33333333334</v>
      </c>
      <c r="L29" s="5">
        <f t="shared" si="34"/>
        <v>131133.33333333334</v>
      </c>
      <c r="M29" s="14"/>
      <c r="N29" s="2"/>
    </row>
    <row r="30" spans="1:14" ht="38.25" x14ac:dyDescent="0.25">
      <c r="A30" s="16">
        <v>28</v>
      </c>
      <c r="B30" s="23" t="s">
        <v>44</v>
      </c>
      <c r="C30" s="21" t="s">
        <v>6</v>
      </c>
      <c r="D30" s="20">
        <v>1</v>
      </c>
      <c r="E30" s="17">
        <v>86901</v>
      </c>
      <c r="F30" s="6">
        <v>99000</v>
      </c>
      <c r="G30" s="6">
        <v>99000</v>
      </c>
      <c r="H30" s="5">
        <f t="shared" si="30"/>
        <v>86901</v>
      </c>
      <c r="I30" s="5">
        <f t="shared" si="31"/>
        <v>99000</v>
      </c>
      <c r="J30" s="5">
        <f t="shared" si="32"/>
        <v>99000</v>
      </c>
      <c r="K30" s="5">
        <f t="shared" si="33"/>
        <v>94967</v>
      </c>
      <c r="L30" s="5">
        <f t="shared" si="34"/>
        <v>94967</v>
      </c>
      <c r="M30" s="14"/>
      <c r="N30" s="2"/>
    </row>
    <row r="31" spans="1:14" ht="51" x14ac:dyDescent="0.25">
      <c r="A31" s="16">
        <v>29</v>
      </c>
      <c r="B31" s="23" t="s">
        <v>45</v>
      </c>
      <c r="C31" s="21" t="s">
        <v>6</v>
      </c>
      <c r="D31" s="20">
        <v>1</v>
      </c>
      <c r="E31" s="17">
        <v>115600</v>
      </c>
      <c r="F31" s="6">
        <v>136000</v>
      </c>
      <c r="G31" s="6">
        <v>135000</v>
      </c>
      <c r="H31" s="5">
        <f t="shared" si="30"/>
        <v>115600</v>
      </c>
      <c r="I31" s="5">
        <f t="shared" si="31"/>
        <v>136000</v>
      </c>
      <c r="J31" s="5">
        <f t="shared" si="32"/>
        <v>135000</v>
      </c>
      <c r="K31" s="5">
        <f t="shared" si="33"/>
        <v>128866.66666666667</v>
      </c>
      <c r="L31" s="5">
        <f t="shared" si="34"/>
        <v>128866.66666666667</v>
      </c>
      <c r="M31" s="14"/>
      <c r="N31" s="2"/>
    </row>
    <row r="32" spans="1:14" ht="38.25" x14ac:dyDescent="0.25">
      <c r="A32" s="16">
        <v>30</v>
      </c>
      <c r="B32" s="23" t="s">
        <v>46</v>
      </c>
      <c r="C32" s="21" t="s">
        <v>6</v>
      </c>
      <c r="D32" s="20">
        <v>2</v>
      </c>
      <c r="E32" s="17">
        <v>171500</v>
      </c>
      <c r="F32" s="6">
        <v>199000</v>
      </c>
      <c r="G32" s="6">
        <v>190000</v>
      </c>
      <c r="H32" s="5">
        <f t="shared" si="30"/>
        <v>343000</v>
      </c>
      <c r="I32" s="5">
        <f t="shared" si="31"/>
        <v>398000</v>
      </c>
      <c r="J32" s="5">
        <f t="shared" si="32"/>
        <v>380000</v>
      </c>
      <c r="K32" s="5">
        <f t="shared" si="33"/>
        <v>186833.33333333334</v>
      </c>
      <c r="L32" s="5">
        <f t="shared" si="34"/>
        <v>373666.66666666669</v>
      </c>
      <c r="M32" s="14"/>
      <c r="N32" s="2"/>
    </row>
    <row r="33" spans="1:14" ht="38.25" x14ac:dyDescent="0.25">
      <c r="A33" s="16">
        <v>31</v>
      </c>
      <c r="B33" s="23" t="s">
        <v>47</v>
      </c>
      <c r="C33" s="21" t="s">
        <v>6</v>
      </c>
      <c r="D33" s="20">
        <v>1</v>
      </c>
      <c r="E33" s="17">
        <v>96551</v>
      </c>
      <c r="F33" s="6">
        <v>119000</v>
      </c>
      <c r="G33" s="6">
        <v>109000</v>
      </c>
      <c r="H33" s="5">
        <f t="shared" si="30"/>
        <v>96551</v>
      </c>
      <c r="I33" s="5">
        <f t="shared" si="31"/>
        <v>119000</v>
      </c>
      <c r="J33" s="5">
        <f t="shared" si="32"/>
        <v>109000</v>
      </c>
      <c r="K33" s="5">
        <f t="shared" si="33"/>
        <v>108183.66666666667</v>
      </c>
      <c r="L33" s="5">
        <f t="shared" si="34"/>
        <v>108183.66666666667</v>
      </c>
      <c r="M33" s="14"/>
      <c r="N33" s="2"/>
    </row>
    <row r="34" spans="1:14" ht="38.25" x14ac:dyDescent="0.25">
      <c r="A34" s="16">
        <v>32</v>
      </c>
      <c r="B34" s="23" t="s">
        <v>48</v>
      </c>
      <c r="C34" s="21" t="s">
        <v>6</v>
      </c>
      <c r="D34" s="20">
        <v>20</v>
      </c>
      <c r="E34" s="17">
        <v>187878</v>
      </c>
      <c r="F34" s="6">
        <v>208000</v>
      </c>
      <c r="G34" s="6">
        <v>207000</v>
      </c>
      <c r="H34" s="5">
        <f t="shared" si="30"/>
        <v>3757560</v>
      </c>
      <c r="I34" s="5">
        <f t="shared" si="31"/>
        <v>4160000</v>
      </c>
      <c r="J34" s="5">
        <f t="shared" si="32"/>
        <v>4140000</v>
      </c>
      <c r="K34" s="5">
        <f t="shared" si="33"/>
        <v>200959.33333333334</v>
      </c>
      <c r="L34" s="5">
        <f t="shared" si="34"/>
        <v>4019186.6666666665</v>
      </c>
      <c r="M34" s="14"/>
      <c r="N34" s="2"/>
    </row>
    <row r="35" spans="1:14" ht="38.25" x14ac:dyDescent="0.25">
      <c r="A35" s="16">
        <v>33</v>
      </c>
      <c r="B35" s="23" t="s">
        <v>49</v>
      </c>
      <c r="C35" s="21" t="s">
        <v>6</v>
      </c>
      <c r="D35" s="20">
        <v>1</v>
      </c>
      <c r="E35" s="17">
        <v>347501</v>
      </c>
      <c r="F35" s="6">
        <v>386000</v>
      </c>
      <c r="G35" s="6">
        <v>382000</v>
      </c>
      <c r="H35" s="5">
        <f t="shared" si="30"/>
        <v>347501</v>
      </c>
      <c r="I35" s="5">
        <f t="shared" si="31"/>
        <v>386000</v>
      </c>
      <c r="J35" s="5">
        <f t="shared" si="32"/>
        <v>382000</v>
      </c>
      <c r="K35" s="5">
        <f t="shared" si="33"/>
        <v>371833.66666666669</v>
      </c>
      <c r="L35" s="5">
        <f t="shared" si="34"/>
        <v>371833.66666666669</v>
      </c>
      <c r="M35" s="14"/>
      <c r="N35" s="2"/>
    </row>
    <row r="36" spans="1:14" ht="38.25" x14ac:dyDescent="0.25">
      <c r="A36" s="16">
        <v>34</v>
      </c>
      <c r="B36" s="23" t="s">
        <v>50</v>
      </c>
      <c r="C36" s="21" t="s">
        <v>6</v>
      </c>
      <c r="D36" s="20">
        <v>6</v>
      </c>
      <c r="E36" s="17">
        <v>247600</v>
      </c>
      <c r="F36" s="6">
        <v>278000</v>
      </c>
      <c r="G36" s="6">
        <v>277000</v>
      </c>
      <c r="H36" s="5">
        <f t="shared" si="30"/>
        <v>1485600</v>
      </c>
      <c r="I36" s="5">
        <f t="shared" si="31"/>
        <v>1668000</v>
      </c>
      <c r="J36" s="5">
        <f t="shared" si="32"/>
        <v>1662000</v>
      </c>
      <c r="K36" s="5">
        <f t="shared" si="33"/>
        <v>267533.33333333331</v>
      </c>
      <c r="L36" s="5">
        <f t="shared" si="34"/>
        <v>1605200</v>
      </c>
      <c r="M36" s="14"/>
      <c r="N36" s="2"/>
    </row>
    <row r="37" spans="1:14" ht="38.25" x14ac:dyDescent="0.25">
      <c r="A37" s="16">
        <v>35</v>
      </c>
      <c r="B37" s="23" t="s">
        <v>51</v>
      </c>
      <c r="C37" s="21" t="s">
        <v>6</v>
      </c>
      <c r="D37" s="20">
        <v>5</v>
      </c>
      <c r="E37" s="17">
        <v>117506</v>
      </c>
      <c r="F37" s="6">
        <v>149000</v>
      </c>
      <c r="G37" s="6">
        <v>147000</v>
      </c>
      <c r="H37" s="5">
        <f t="shared" si="30"/>
        <v>587530</v>
      </c>
      <c r="I37" s="5">
        <f t="shared" si="31"/>
        <v>745000</v>
      </c>
      <c r="J37" s="5">
        <f t="shared" si="32"/>
        <v>735000</v>
      </c>
      <c r="K37" s="5">
        <f t="shared" si="33"/>
        <v>137835.33333333334</v>
      </c>
      <c r="L37" s="5">
        <f t="shared" si="34"/>
        <v>689176.66666666663</v>
      </c>
      <c r="M37" s="14"/>
      <c r="N37" s="2"/>
    </row>
    <row r="38" spans="1:14" ht="51" x14ac:dyDescent="0.25">
      <c r="A38" s="16">
        <v>36</v>
      </c>
      <c r="B38" s="23" t="s">
        <v>52</v>
      </c>
      <c r="C38" s="21" t="s">
        <v>6</v>
      </c>
      <c r="D38" s="20">
        <v>2</v>
      </c>
      <c r="E38" s="17">
        <v>286307</v>
      </c>
      <c r="F38" s="6">
        <v>298000</v>
      </c>
      <c r="G38" s="6">
        <v>296000</v>
      </c>
      <c r="H38" s="5">
        <f t="shared" si="30"/>
        <v>572614</v>
      </c>
      <c r="I38" s="5">
        <f t="shared" si="31"/>
        <v>596000</v>
      </c>
      <c r="J38" s="5">
        <f t="shared" si="32"/>
        <v>592000</v>
      </c>
      <c r="K38" s="5">
        <f t="shared" si="33"/>
        <v>293435.66666666669</v>
      </c>
      <c r="L38" s="5">
        <f t="shared" si="34"/>
        <v>586871.33333333337</v>
      </c>
      <c r="M38" s="14"/>
      <c r="N38" s="2"/>
    </row>
    <row r="39" spans="1:14" ht="38.25" x14ac:dyDescent="0.25">
      <c r="A39" s="16">
        <v>37</v>
      </c>
      <c r="B39" s="23" t="s">
        <v>53</v>
      </c>
      <c r="C39" s="21" t="s">
        <v>6</v>
      </c>
      <c r="D39" s="20">
        <v>1</v>
      </c>
      <c r="E39" s="17">
        <v>92300</v>
      </c>
      <c r="F39" s="6">
        <v>119000</v>
      </c>
      <c r="G39" s="6">
        <v>119000</v>
      </c>
      <c r="H39" s="5">
        <f t="shared" si="30"/>
        <v>92300</v>
      </c>
      <c r="I39" s="5">
        <f t="shared" si="31"/>
        <v>119000</v>
      </c>
      <c r="J39" s="5">
        <f t="shared" si="32"/>
        <v>119000</v>
      </c>
      <c r="K39" s="5">
        <f t="shared" si="33"/>
        <v>110100</v>
      </c>
      <c r="L39" s="5">
        <f t="shared" si="34"/>
        <v>110100</v>
      </c>
      <c r="M39" s="14"/>
      <c r="N39" s="2"/>
    </row>
    <row r="40" spans="1:14" ht="38.25" x14ac:dyDescent="0.25">
      <c r="A40" s="16">
        <v>38</v>
      </c>
      <c r="B40" s="23" t="s">
        <v>54</v>
      </c>
      <c r="C40" s="21" t="s">
        <v>6</v>
      </c>
      <c r="D40" s="20">
        <v>1</v>
      </c>
      <c r="E40" s="17">
        <v>1209300</v>
      </c>
      <c r="F40" s="6">
        <v>1300000</v>
      </c>
      <c r="G40" s="6">
        <v>1400000</v>
      </c>
      <c r="H40" s="5">
        <f t="shared" si="30"/>
        <v>1209300</v>
      </c>
      <c r="I40" s="5">
        <f t="shared" si="31"/>
        <v>1300000</v>
      </c>
      <c r="J40" s="5">
        <f t="shared" si="32"/>
        <v>1400000</v>
      </c>
      <c r="K40" s="5">
        <f t="shared" si="33"/>
        <v>1303100</v>
      </c>
      <c r="L40" s="5">
        <f t="shared" si="34"/>
        <v>1303100</v>
      </c>
      <c r="M40" s="14"/>
      <c r="N40" s="2"/>
    </row>
    <row r="41" spans="1:14" ht="38.25" x14ac:dyDescent="0.25">
      <c r="A41" s="16">
        <v>39</v>
      </c>
      <c r="B41" s="23" t="s">
        <v>55</v>
      </c>
      <c r="C41" s="21" t="s">
        <v>6</v>
      </c>
      <c r="D41" s="20">
        <v>1</v>
      </c>
      <c r="E41" s="17">
        <v>187900</v>
      </c>
      <c r="F41" s="6">
        <v>198000</v>
      </c>
      <c r="G41" s="6">
        <v>199000</v>
      </c>
      <c r="H41" s="5">
        <f t="shared" si="30"/>
        <v>187900</v>
      </c>
      <c r="I41" s="5">
        <f t="shared" si="31"/>
        <v>198000</v>
      </c>
      <c r="J41" s="5">
        <f t="shared" si="32"/>
        <v>199000</v>
      </c>
      <c r="K41" s="5">
        <f t="shared" si="33"/>
        <v>194966.66666666666</v>
      </c>
      <c r="L41" s="5">
        <f t="shared" si="34"/>
        <v>194966.66666666666</v>
      </c>
      <c r="M41" s="14"/>
      <c r="N41" s="2"/>
    </row>
    <row r="42" spans="1:14" ht="38.25" x14ac:dyDescent="0.25">
      <c r="A42" s="16">
        <v>40</v>
      </c>
      <c r="B42" s="23" t="s">
        <v>56</v>
      </c>
      <c r="C42" s="21" t="s">
        <v>6</v>
      </c>
      <c r="D42" s="20">
        <v>3</v>
      </c>
      <c r="E42" s="17">
        <v>27400</v>
      </c>
      <c r="F42" s="6">
        <v>38000</v>
      </c>
      <c r="G42" s="6">
        <v>37000</v>
      </c>
      <c r="H42" s="5">
        <f t="shared" si="30"/>
        <v>82200</v>
      </c>
      <c r="I42" s="5">
        <f t="shared" si="31"/>
        <v>114000</v>
      </c>
      <c r="J42" s="5">
        <f t="shared" si="32"/>
        <v>111000</v>
      </c>
      <c r="K42" s="5">
        <f t="shared" si="33"/>
        <v>34133.333333333336</v>
      </c>
      <c r="L42" s="5">
        <f t="shared" si="34"/>
        <v>102400</v>
      </c>
      <c r="M42" s="14"/>
      <c r="N42" s="2"/>
    </row>
    <row r="43" spans="1:14" x14ac:dyDescent="0.25">
      <c r="A43" s="4"/>
      <c r="B43" s="9" t="s">
        <v>4</v>
      </c>
      <c r="C43" s="24" t="s">
        <v>10</v>
      </c>
      <c r="D43" s="9">
        <v>1</v>
      </c>
      <c r="E43" s="5"/>
      <c r="F43" s="4"/>
      <c r="G43" s="4"/>
      <c r="H43" s="11">
        <f>SUM(H3:H42)</f>
        <v>62455145</v>
      </c>
      <c r="I43" s="10">
        <f>SUM(I3:I42)</f>
        <v>69449000</v>
      </c>
      <c r="J43" s="10">
        <f>SUM(J3:J42)</f>
        <v>68047000</v>
      </c>
      <c r="K43" s="10"/>
      <c r="L43" s="10">
        <f>SUM(L3:L42)</f>
        <v>66650381.666666664</v>
      </c>
      <c r="M43" s="15"/>
    </row>
    <row r="44" spans="1:14" x14ac:dyDescent="0.25">
      <c r="A44" s="26"/>
      <c r="B44" s="27"/>
      <c r="C44" s="28"/>
      <c r="D44" s="27"/>
      <c r="E44" s="14"/>
      <c r="F44" s="26"/>
      <c r="G44" s="26"/>
      <c r="H44" s="29"/>
      <c r="I44" s="15"/>
      <c r="J44" s="15"/>
      <c r="K44" s="15"/>
      <c r="L44" s="15"/>
      <c r="M44" s="15"/>
    </row>
    <row r="45" spans="1:14" x14ac:dyDescent="0.25">
      <c r="A45" s="26"/>
      <c r="B45" s="31" t="s">
        <v>59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15"/>
    </row>
    <row r="46" spans="1:14" ht="26.25" customHeight="1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4" ht="27.75" customHeight="1" x14ac:dyDescent="0.25">
      <c r="B47" s="22" t="s">
        <v>15</v>
      </c>
      <c r="F47" s="30" t="s">
        <v>16</v>
      </c>
      <c r="H47" s="1"/>
    </row>
    <row r="48" spans="1:14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3"/>
    </row>
  </sheetData>
  <mergeCells count="2">
    <mergeCell ref="B1:J1"/>
    <mergeCell ref="B45:L4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nachomts</dc:creator>
  <cp:lastModifiedBy>Игорь Юркин</cp:lastModifiedBy>
  <cp:lastPrinted>2025-03-18T16:21:36Z</cp:lastPrinted>
  <dcterms:created xsi:type="dcterms:W3CDTF">2019-12-19T14:34:33Z</dcterms:created>
  <dcterms:modified xsi:type="dcterms:W3CDTF">2025-03-18T17:32:22Z</dcterms:modified>
</cp:coreProperties>
</file>