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</sheets>
  <definedNames>
    <definedName name="_xlnm.Print_Area" localSheetId="0">Лист1!$A$1:$K$23</definedName>
  </definedNames>
  <calcPr calcId="145621"/>
</workbook>
</file>

<file path=xl/calcChain.xml><?xml version="1.0" encoding="utf-8"?>
<calcChain xmlns="http://schemas.openxmlformats.org/spreadsheetml/2006/main">
  <c r="O12" i="1" l="1"/>
  <c r="O13" i="1" s="1"/>
  <c r="N10" i="1"/>
  <c r="N12" i="1" s="1"/>
  <c r="N13" i="1" s="1"/>
  <c r="K10" i="1"/>
  <c r="L10" i="1" s="1"/>
  <c r="M10" i="1" s="1"/>
</calcChain>
</file>

<file path=xl/sharedStrings.xml><?xml version="1.0" encoding="utf-8"?>
<sst xmlns="http://schemas.openxmlformats.org/spreadsheetml/2006/main" count="34" uniqueCount="34">
  <si>
    <t>Характеристики объекта закупки</t>
  </si>
  <si>
    <t>Используемый метод определения НМЦК 
с обоснованием:</t>
  </si>
  <si>
    <t xml:space="preserve"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 Расчёт выполнен в соответствии с Методическими рекомендациями, утверждёнными приказом МЭР РФ от 02.10.2013 г. № 567. 
</t>
  </si>
  <si>
    <t>Расчёт НМЦК</t>
  </si>
  <si>
    <t>№</t>
  </si>
  <si>
    <t>Наименование товара, услуги (работы)</t>
  </si>
  <si>
    <t>ОКПД</t>
  </si>
  <si>
    <t>Ед. измер.</t>
  </si>
  <si>
    <t>Кол-во</t>
  </si>
  <si>
    <t>Поставщик № 1</t>
  </si>
  <si>
    <t>Поставщик № 2</t>
  </si>
  <si>
    <t>Поставщик № 3</t>
  </si>
  <si>
    <t>Средняя цена (руб.)</t>
  </si>
  <si>
    <t>Среднее квадратич-ное отклонение</t>
  </si>
  <si>
    <t>Коэффи-циент вариации (%)</t>
  </si>
  <si>
    <t>Совокуп-ность значений</t>
  </si>
  <si>
    <t>НМЦК по средней цене</t>
  </si>
  <si>
    <t>НМЦК по min цене</t>
  </si>
  <si>
    <t>26.20.21.150</t>
  </si>
  <si>
    <t>Ограничение закупок иностранных товаров</t>
  </si>
  <si>
    <t>шт</t>
  </si>
  <si>
    <t>НМЦК рассчитана по среднему ценовому предложению и составляет (в рублях):</t>
  </si>
  <si>
    <t>Итого:</t>
  </si>
  <si>
    <t>Дата подготовки обоснования НМЦК: 07.04.2025 г.</t>
  </si>
  <si>
    <t>Работник контрактной службы/ контрактный управляющий:</t>
  </si>
  <si>
    <t>Королева О.В.</t>
  </si>
  <si>
    <t>(наименование должности)</t>
  </si>
  <si>
    <t>(подпись/расшифровка подписи)</t>
  </si>
  <si>
    <t>Обоснование начальной (максимальной) цены контракта на поставку программно-аппаратного комплекса симулятор БПЛА "Академия полетов" или эквивалент</t>
  </si>
  <si>
    <t>Поставка программно-аппаратного комплекса симулятор БПЛА "Академия полетов" или эквивалент</t>
  </si>
  <si>
    <t>Программно-аппаратный комплекс симулятор БПЛА "Академия полетов" или эквивалент в том числе:</t>
  </si>
  <si>
    <t>Программное обеспечение</t>
  </si>
  <si>
    <t>58.29.29.000</t>
  </si>
  <si>
    <t>Запрет закупок иностранных товаров,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</si>
</sst>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#########"/>
    <numFmt numFmtId="165" formatCode="#\ ##0"/>
    <numFmt numFmtId="166" formatCode="#\ ##0.00"/>
  </numFmts>
  <fonts count="5" x14ac:knownFonts="1">
    <font>
      <sz val="11"/>
      <color indexed="64"/>
      <name val="Calibri"/>
    </font>
    <font>
      <sz val="14"/>
      <color indexed="64"/>
      <name val="Arial"/>
      <family val="2"/>
      <charset val="204"/>
    </font>
    <font>
      <sz val="14"/>
      <name val="Arial"/>
      <family val="2"/>
      <charset val="204"/>
    </font>
    <font>
      <i/>
      <sz val="14"/>
      <color indexed="64"/>
      <name val="Arial"/>
      <family val="2"/>
      <charset val="204"/>
    </font>
    <font>
      <i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65" workbookViewId="0">
      <selection activeCell="D33" sqref="D33"/>
    </sheetView>
  </sheetViews>
  <sheetFormatPr defaultColWidth="9" defaultRowHeight="18" x14ac:dyDescent="0.25"/>
  <cols>
    <col min="1" max="1" width="8.7109375" style="1" customWidth="1"/>
    <col min="2" max="2" width="73.140625" style="1" customWidth="1"/>
    <col min="3" max="3" width="26.42578125" style="1" customWidth="1"/>
    <col min="4" max="4" width="75.7109375" style="1" customWidth="1"/>
    <col min="5" max="5" width="14.85546875" style="1" customWidth="1"/>
    <col min="6" max="6" width="9.85546875" style="1" customWidth="1"/>
    <col min="7" max="9" width="25.85546875" style="2" customWidth="1"/>
    <col min="10" max="10" width="19.85546875" style="2" customWidth="1"/>
    <col min="11" max="11" width="20.140625" style="1" customWidth="1"/>
    <col min="12" max="12" width="19.85546875" style="1" customWidth="1"/>
    <col min="13" max="13" width="20.140625" style="1" customWidth="1"/>
    <col min="14" max="14" width="25.85546875" style="3" customWidth="1"/>
    <col min="15" max="15" width="25.140625" style="1" customWidth="1"/>
    <col min="16" max="21" width="9.28515625" style="1" customWidth="1"/>
    <col min="22" max="1000" width="9.140625" style="1" customWidth="1"/>
    <col min="1001" max="16384" width="9" style="1"/>
  </cols>
  <sheetData>
    <row r="1" spans="1:16" x14ac:dyDescent="0.25">
      <c r="G1" s="4"/>
      <c r="H1" s="4"/>
      <c r="I1" s="4"/>
      <c r="J1" s="4"/>
    </row>
    <row r="3" spans="1:16" x14ac:dyDescent="0.2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6" spans="1:16" x14ac:dyDescent="0.25">
      <c r="A6" s="35" t="s">
        <v>0</v>
      </c>
      <c r="B6" s="35"/>
      <c r="C6" s="6"/>
      <c r="D6" s="6"/>
      <c r="E6" s="36" t="s">
        <v>29</v>
      </c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1:16" x14ac:dyDescent="0.25">
      <c r="A7" s="39" t="s">
        <v>1</v>
      </c>
      <c r="B7" s="39"/>
      <c r="C7" s="7"/>
      <c r="D7" s="7"/>
      <c r="E7" s="36" t="s">
        <v>2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8"/>
    </row>
    <row r="8" spans="1:16" x14ac:dyDescent="0.25">
      <c r="A8" s="27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6" ht="54" x14ac:dyDescent="0.25">
      <c r="A9" s="9" t="s">
        <v>4</v>
      </c>
      <c r="B9" s="9" t="s">
        <v>5</v>
      </c>
      <c r="C9" s="9" t="s">
        <v>6</v>
      </c>
      <c r="D9" s="9"/>
      <c r="E9" s="9" t="s">
        <v>7</v>
      </c>
      <c r="F9" s="10" t="s">
        <v>8</v>
      </c>
      <c r="G9" s="11" t="s">
        <v>9</v>
      </c>
      <c r="H9" s="11" t="s">
        <v>10</v>
      </c>
      <c r="I9" s="11" t="s">
        <v>11</v>
      </c>
      <c r="J9" s="10" t="s">
        <v>12</v>
      </c>
      <c r="K9" s="12" t="s">
        <v>13</v>
      </c>
      <c r="L9" s="12" t="s">
        <v>14</v>
      </c>
      <c r="M9" s="12" t="s">
        <v>15</v>
      </c>
      <c r="N9" s="10" t="s">
        <v>16</v>
      </c>
      <c r="O9" s="10" t="s">
        <v>17</v>
      </c>
      <c r="P9" s="3"/>
    </row>
    <row r="10" spans="1:16" ht="36" x14ac:dyDescent="0.25">
      <c r="A10" s="9">
        <v>1</v>
      </c>
      <c r="B10" s="13" t="s">
        <v>30</v>
      </c>
      <c r="C10" s="5" t="s">
        <v>18</v>
      </c>
      <c r="D10" s="14" t="s">
        <v>19</v>
      </c>
      <c r="E10" s="9" t="s">
        <v>20</v>
      </c>
      <c r="F10" s="15">
        <v>8</v>
      </c>
      <c r="G10" s="11">
        <v>335000</v>
      </c>
      <c r="H10" s="16">
        <v>260000</v>
      </c>
      <c r="I10" s="11">
        <v>315000</v>
      </c>
      <c r="J10" s="10">
        <v>333333.33</v>
      </c>
      <c r="K10" s="17">
        <f>STDEV(G10:I10)</f>
        <v>38837.267325770277</v>
      </c>
      <c r="L10" s="17">
        <f>K10/J10*100</f>
        <v>11.651180314242886</v>
      </c>
      <c r="M10" s="17" t="str">
        <f>IF(L10&lt;33,"ОДНОРОДНЫЕ","НЕОДНОРОДНЫЕ")</f>
        <v>ОДНОРОДНЫЕ</v>
      </c>
      <c r="N10" s="22">
        <f>F10*J10</f>
        <v>2666666.64</v>
      </c>
      <c r="O10" s="10"/>
      <c r="P10" s="3"/>
    </row>
    <row r="11" spans="1:16" s="51" customFormat="1" ht="18.75" x14ac:dyDescent="0.3">
      <c r="A11" s="40"/>
      <c r="B11" s="41" t="s">
        <v>31</v>
      </c>
      <c r="C11" s="42" t="s">
        <v>32</v>
      </c>
      <c r="D11" s="43" t="s">
        <v>33</v>
      </c>
      <c r="E11" s="40"/>
      <c r="F11" s="44"/>
      <c r="G11" s="45"/>
      <c r="H11" s="46"/>
      <c r="I11" s="45"/>
      <c r="J11" s="47"/>
      <c r="K11" s="48"/>
      <c r="L11" s="48"/>
      <c r="M11" s="48"/>
      <c r="N11" s="49"/>
      <c r="O11" s="47"/>
      <c r="P11" s="50"/>
    </row>
    <row r="12" spans="1:16" x14ac:dyDescent="0.25">
      <c r="A12" s="30" t="s">
        <v>21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22">
        <f>SUM(N10:N10)</f>
        <v>2666666.64</v>
      </c>
      <c r="O12" s="18" t="e">
        <f>#REF!</f>
        <v>#REF!</v>
      </c>
    </row>
    <row r="13" spans="1:16" x14ac:dyDescent="0.25">
      <c r="A13" s="30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22">
        <f t="shared" ref="N13" si="0">SUM(N12:N12)</f>
        <v>2666666.64</v>
      </c>
      <c r="O13" s="18" t="e">
        <f>SUM(O12:O12)</f>
        <v>#REF!</v>
      </c>
    </row>
    <row r="14" spans="1:16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6" x14ac:dyDescent="0.25">
      <c r="A15" s="33" t="s">
        <v>23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6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8" spans="1:15" x14ac:dyDescent="0.25">
      <c r="A18" s="33" t="s">
        <v>24</v>
      </c>
      <c r="B18" s="33"/>
      <c r="C18" s="33"/>
      <c r="D18" s="33"/>
      <c r="E18" s="33"/>
      <c r="F18" s="3"/>
      <c r="G18" s="3"/>
      <c r="H18" s="19"/>
      <c r="I18" s="3"/>
      <c r="J18" s="3"/>
      <c r="K18" s="3"/>
      <c r="L18" s="3"/>
      <c r="M18" s="3"/>
      <c r="O18" s="3"/>
    </row>
    <row r="19" spans="1:15" x14ac:dyDescent="0.25">
      <c r="A19" s="23" t="s">
        <v>25</v>
      </c>
      <c r="B19" s="23"/>
      <c r="C19" s="23"/>
      <c r="D19" s="23"/>
      <c r="E19" s="23"/>
      <c r="G19" s="1"/>
      <c r="H19" s="24"/>
      <c r="I19" s="24"/>
      <c r="J19" s="1"/>
    </row>
    <row r="20" spans="1:15" x14ac:dyDescent="0.25">
      <c r="A20" s="25" t="s">
        <v>26</v>
      </c>
      <c r="B20" s="25"/>
      <c r="C20" s="25"/>
      <c r="D20" s="25"/>
      <c r="E20" s="25"/>
      <c r="G20" s="1"/>
      <c r="H20" s="26" t="s">
        <v>27</v>
      </c>
      <c r="I20" s="26"/>
      <c r="J20" s="1"/>
    </row>
    <row r="21" spans="1:15" x14ac:dyDescent="0.25">
      <c r="A21" s="19"/>
      <c r="G21" s="1"/>
      <c r="H21" s="1"/>
      <c r="I21" s="1"/>
      <c r="J21" s="1"/>
    </row>
    <row r="22" spans="1:15" x14ac:dyDescent="0.25">
      <c r="A22" s="19"/>
      <c r="B22" s="19"/>
      <c r="C22" s="19"/>
      <c r="D22" s="19"/>
      <c r="E22" s="19"/>
      <c r="F22" s="19"/>
      <c r="G22" s="21"/>
      <c r="H22" s="21"/>
      <c r="I22" s="21"/>
      <c r="J22" s="1"/>
    </row>
    <row r="23" spans="1:15" x14ac:dyDescent="0.25">
      <c r="A23" s="19"/>
      <c r="B23" s="19"/>
      <c r="C23" s="19"/>
      <c r="D23" s="19"/>
      <c r="E23" s="19"/>
      <c r="F23" s="19"/>
      <c r="G23" s="21"/>
      <c r="H23" s="21"/>
      <c r="I23" s="21"/>
      <c r="J23" s="1"/>
    </row>
  </sheetData>
  <mergeCells count="14">
    <mergeCell ref="A3:O3"/>
    <mergeCell ref="A6:B6"/>
    <mergeCell ref="E6:O6"/>
    <mergeCell ref="A7:B7"/>
    <mergeCell ref="E7:O7"/>
    <mergeCell ref="A19:E19"/>
    <mergeCell ref="H19:I19"/>
    <mergeCell ref="A20:E20"/>
    <mergeCell ref="H20:I20"/>
    <mergeCell ref="A8:O8"/>
    <mergeCell ref="A12:M12"/>
    <mergeCell ref="A13:M13"/>
    <mergeCell ref="A15:O15"/>
    <mergeCell ref="A18:E18"/>
  </mergeCells>
  <pageMargins left="0.19685039370078697" right="0" top="0" bottom="0" header="0.51181102362204689" footer="0.51181102362204689"/>
  <pageSetup paperSize="9" scale="52" fitToHeight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ColWidth="9"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Пользователь Windows</cp:lastModifiedBy>
  <cp:revision>8</cp:revision>
  <dcterms:created xsi:type="dcterms:W3CDTF">2014-01-17T11:35:00Z</dcterms:created>
  <dcterms:modified xsi:type="dcterms:W3CDTF">2025-04-29T04:26:36Z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1049-12.2.0.20782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  <property fmtid="{D5CDD505-2E9C-101B-9397-08002B2CF9AE}" pid="5" name="ICV">
    <vt:lpwstr>9826F5EC33AC4B4583E2B06E614E83CE_12</vt:lpwstr>
  </property>
</Properties>
</file>