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W:\Энергетическая компания\Общая\По тендерам\2025.05 Закупка металлоконструкций ж-б опор, сц. арматура для капрем ВЛ-35 кВ Ангарск\"/>
    </mc:Choice>
  </mc:AlternateContent>
  <xr:revisionPtr revIDLastSave="0" documentId="13_ncr:1_{B5C873DC-17D4-468F-9248-A97AEF4C3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K9" i="1" s="1"/>
  <c r="J9" i="1" l="1"/>
  <c r="L9" i="1" l="1"/>
  <c r="L11" i="1" s="1"/>
  <c r="G11" i="1" s="1"/>
</calcChain>
</file>

<file path=xl/sharedStrings.xml><?xml version="1.0" encoding="utf-8"?>
<sst xmlns="http://schemas.openxmlformats.org/spreadsheetml/2006/main" count="32" uniqueCount="30">
  <si>
    <t>Наименование объекта закупки</t>
  </si>
  <si>
    <t>Используемый метод определения НМЦД с обоснованием</t>
  </si>
  <si>
    <t>№ п/п</t>
  </si>
  <si>
    <t>Наименование товара, работ, услуг</t>
  </si>
  <si>
    <t>Объем</t>
  </si>
  <si>
    <t>Источник №2</t>
  </si>
  <si>
    <t>Источник №3</t>
  </si>
  <si>
    <t>Средн. арифм.</t>
  </si>
  <si>
    <t>Сред.квадр.откл. σ=</t>
  </si>
  <si>
    <t>Коэфф вариации V=</t>
  </si>
  <si>
    <t>Ед.изм.</t>
  </si>
  <si>
    <t>Кол-во</t>
  </si>
  <si>
    <t>Средняя стоимость за ед. изм.</t>
  </si>
  <si>
    <t>Средняя стоимость</t>
  </si>
  <si>
    <t>Расчет НМЦК:</t>
  </si>
  <si>
    <t>НМЦК методом сопоставимых рыночных цен (анализа рынка) определяется по формуле:</t>
  </si>
  <si>
    <t xml:space="preserve">где:
  - НМЦК, определяемая методом сопоставимых рыночных цен (анализа рынка);
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</si>
  <si>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</si>
  <si>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</si>
  <si>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</si>
  <si>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rPr>
        <i/>
        <sz val="12"/>
        <color rgb="FF000000"/>
        <rFont val="Times New Roman"/>
        <family val="1"/>
        <charset val="204"/>
      </rPr>
      <t>ц</t>
    </r>
    <r>
      <rPr>
        <sz val="12"/>
        <color rgb="FF000000"/>
        <rFont val="Times New Roman"/>
        <family val="1"/>
        <charset val="204"/>
      </rPr>
      <t>i-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  </r>
  </si>
  <si>
    <t>Источник №1</t>
  </si>
  <si>
    <r>
      <t>Начальная (максимальная) цена сформирована методом сопоставимых рыночных цен (анализа рынка) на основании Положения о закупке товаров, работ, услуг, ООО Энергетическая компания «Радиан»</t>
    </r>
    <r>
      <rPr>
        <sz val="14"/>
        <rFont val="Times New Roman"/>
        <family val="1"/>
        <charset val="204"/>
      </rPr>
      <t xml:space="preserve"> от 26.12.2024 г. </t>
    </r>
    <r>
      <rPr>
        <sz val="14"/>
        <color theme="1"/>
        <rFont val="Times New Roman"/>
        <family val="1"/>
        <charset val="204"/>
      </rPr>
      <t>и рассчитана в целях выявления предложений, соответствующих установленным требованиям к товарам по определенным параметрам.</t>
    </r>
  </si>
  <si>
    <t>шт.</t>
  </si>
  <si>
    <t>Металлоконструкции ж/б опор, арматура и др.</t>
  </si>
  <si>
    <t>Обоснование начальной (максимальной) цены договора</t>
  </si>
  <si>
    <t>Начальная (максимальная) цена договора</t>
  </si>
  <si>
    <t>Цена за ед.изм.с НДС</t>
  </si>
  <si>
    <t>Закупка материалов для нужд ООО Энергетическая компания «Радиан» Ангарский участок</t>
  </si>
  <si>
    <t xml:space="preserve">Начальная (максимальная) цена договора: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</si>
</sst>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justify"/>
    </xf>
    <xf numFmtId="164" fontId="3" fillId="3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2130186</xdr:colOff>
      <xdr:row>16</xdr:row>
      <xdr:rowOff>148907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05375"/>
          <a:ext cx="2114946" cy="5127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5" zoomScaleNormal="75" workbookViewId="0">
      <selection activeCell="L7" sqref="L7:L8"/>
    </sheetView>
  </sheetViews>
  <sheetFormatPr defaultRowHeight="15" x14ac:dyDescent="0.25"/>
  <cols>
    <col min="2" max="2" width="55.5703125" customWidth="1"/>
    <col min="3" max="3" width="12" customWidth="1"/>
    <col min="5" max="5" width="22.28515625" customWidth="1"/>
    <col min="6" max="6" width="20.5703125" customWidth="1"/>
    <col min="7" max="7" width="21.42578125" customWidth="1"/>
    <col min="8" max="8" width="20.28515625" customWidth="1"/>
    <col min="9" max="9" width="15.140625" customWidth="1"/>
    <col min="10" max="10" width="13.28515625" customWidth="1"/>
    <col min="11" max="11" width="26" customWidth="1"/>
    <col min="12" max="12" width="21.8554687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42" customHeight="1" x14ac:dyDescent="0.25">
      <c r="A3" s="25" t="s">
        <v>0</v>
      </c>
      <c r="B3" s="25"/>
      <c r="C3" s="25" t="s">
        <v>28</v>
      </c>
      <c r="D3" s="25"/>
      <c r="E3" s="25"/>
      <c r="F3" s="25"/>
      <c r="G3" s="25"/>
      <c r="H3" s="25"/>
      <c r="I3" s="25"/>
      <c r="J3" s="25"/>
      <c r="K3" s="25"/>
      <c r="L3" s="25"/>
    </row>
    <row r="4" spans="1:12" ht="15" customHeight="1" x14ac:dyDescent="0.25">
      <c r="A4" s="30" t="s">
        <v>1</v>
      </c>
      <c r="B4" s="31"/>
      <c r="C4" s="25" t="s">
        <v>22</v>
      </c>
      <c r="D4" s="25"/>
      <c r="E4" s="25"/>
      <c r="F4" s="25"/>
      <c r="G4" s="25"/>
      <c r="H4" s="25"/>
      <c r="I4" s="25"/>
      <c r="J4" s="25"/>
      <c r="K4" s="25"/>
      <c r="L4" s="25"/>
    </row>
    <row r="5" spans="1:12" ht="59.25" customHeight="1" x14ac:dyDescent="0.25">
      <c r="A5" s="32"/>
      <c r="B5" s="33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8.75" customHeight="1" x14ac:dyDescent="0.25">
      <c r="A6" s="26" t="s">
        <v>26</v>
      </c>
      <c r="B6" s="27"/>
      <c r="C6" s="28"/>
      <c r="D6" s="29"/>
      <c r="E6" s="2"/>
      <c r="F6" s="2"/>
      <c r="G6" s="2"/>
      <c r="H6" s="2"/>
      <c r="I6" s="3"/>
      <c r="J6" s="4"/>
      <c r="K6" s="5"/>
      <c r="L6" s="4"/>
    </row>
    <row r="7" spans="1:12" ht="18.75" customHeight="1" x14ac:dyDescent="0.3">
      <c r="A7" s="22" t="s">
        <v>2</v>
      </c>
      <c r="B7" s="22" t="s">
        <v>3</v>
      </c>
      <c r="C7" s="38" t="s">
        <v>4</v>
      </c>
      <c r="D7" s="39"/>
      <c r="E7" s="6" t="s">
        <v>21</v>
      </c>
      <c r="F7" s="6" t="s">
        <v>5</v>
      </c>
      <c r="G7" s="6" t="s">
        <v>6</v>
      </c>
      <c r="H7" s="40" t="s">
        <v>7</v>
      </c>
      <c r="I7" s="22" t="s">
        <v>8</v>
      </c>
      <c r="J7" s="22" t="s">
        <v>9</v>
      </c>
      <c r="K7" s="34" t="s">
        <v>12</v>
      </c>
      <c r="L7" s="22" t="s">
        <v>13</v>
      </c>
    </row>
    <row r="8" spans="1:12" ht="37.5" x14ac:dyDescent="0.25">
      <c r="A8" s="37"/>
      <c r="B8" s="37"/>
      <c r="C8" s="7" t="s">
        <v>10</v>
      </c>
      <c r="D8" s="8" t="s">
        <v>11</v>
      </c>
      <c r="E8" s="20" t="s">
        <v>27</v>
      </c>
      <c r="F8" s="20" t="s">
        <v>27</v>
      </c>
      <c r="G8" s="20" t="s">
        <v>27</v>
      </c>
      <c r="H8" s="41"/>
      <c r="I8" s="23"/>
      <c r="J8" s="23"/>
      <c r="K8" s="34"/>
      <c r="L8" s="23"/>
    </row>
    <row r="9" spans="1:12" ht="18.75" x14ac:dyDescent="0.25">
      <c r="A9" s="9">
        <v>1</v>
      </c>
      <c r="B9" s="10" t="s">
        <v>24</v>
      </c>
      <c r="C9" s="15" t="s">
        <v>23</v>
      </c>
      <c r="D9" s="21">
        <v>1</v>
      </c>
      <c r="E9" s="12">
        <v>1962252.91</v>
      </c>
      <c r="F9" s="12">
        <v>2263034</v>
      </c>
      <c r="G9" s="12">
        <v>2631952.62</v>
      </c>
      <c r="H9" s="12">
        <f>(E9+F9+G9)/3</f>
        <v>2285746.5100000002</v>
      </c>
      <c r="I9" s="9">
        <f>STDEV(E9,F9,G9)</f>
        <v>335427.06953434227</v>
      </c>
      <c r="J9" s="9">
        <f>I9/H9*100</f>
        <v>14.674727405986163</v>
      </c>
      <c r="K9" s="12">
        <f>H9*1</f>
        <v>2285746.5100000002</v>
      </c>
      <c r="L9" s="11">
        <f>(E9+F9+G9)*D9/3</f>
        <v>2285746.5100000002</v>
      </c>
    </row>
    <row r="10" spans="1:12" ht="5.25" customHeight="1" x14ac:dyDescent="0.25"/>
    <row r="11" spans="1:12" ht="18.75" x14ac:dyDescent="0.3">
      <c r="A11" s="36" t="s">
        <v>29</v>
      </c>
      <c r="B11" s="36"/>
      <c r="C11" s="36"/>
      <c r="D11" s="36"/>
      <c r="E11" s="36"/>
      <c r="F11" s="36"/>
      <c r="G11" s="13">
        <f>L11</f>
        <v>2285746.5100000002</v>
      </c>
      <c r="H11" s="14"/>
      <c r="I11" s="14"/>
      <c r="J11" s="14"/>
      <c r="K11" s="16"/>
      <c r="L11" s="17">
        <f>SUM(L9:L9)</f>
        <v>2285746.5100000002</v>
      </c>
    </row>
    <row r="13" spans="1:12" ht="15.75" x14ac:dyDescent="0.25">
      <c r="B13" s="18" t="s">
        <v>14</v>
      </c>
      <c r="C13" s="1"/>
      <c r="D13" s="1"/>
      <c r="E13" s="1"/>
      <c r="F13" s="1"/>
      <c r="G13" s="1"/>
      <c r="H13" s="1"/>
      <c r="I13" s="1"/>
      <c r="J13" s="1"/>
      <c r="K13" s="1"/>
    </row>
    <row r="14" spans="1:12" ht="31.5" x14ac:dyDescent="0.25">
      <c r="B14" s="19" t="s">
        <v>15</v>
      </c>
      <c r="C14" s="1"/>
      <c r="D14" s="1"/>
      <c r="E14" s="1"/>
      <c r="F14" s="1"/>
      <c r="G14" s="1"/>
      <c r="H14" s="1"/>
      <c r="I14" s="1"/>
      <c r="J14" s="1"/>
      <c r="K14" s="1"/>
    </row>
    <row r="15" spans="1:12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63" x14ac:dyDescent="0.25">
      <c r="B18" s="19" t="s">
        <v>16</v>
      </c>
      <c r="C18" s="1"/>
      <c r="D18" s="1"/>
      <c r="E18" s="1"/>
      <c r="F18" s="1"/>
      <c r="G18" s="1"/>
      <c r="H18" s="1"/>
      <c r="I18" s="1"/>
      <c r="J18" s="1"/>
      <c r="K18" s="1"/>
    </row>
    <row r="19" spans="2:11" ht="31.5" x14ac:dyDescent="0.25">
      <c r="B19" s="19" t="s">
        <v>17</v>
      </c>
      <c r="C19" s="1"/>
      <c r="D19" s="1"/>
      <c r="E19" s="1"/>
      <c r="F19" s="1"/>
      <c r="G19" s="1"/>
      <c r="H19" s="1"/>
      <c r="I19" s="1"/>
      <c r="J19" s="1"/>
      <c r="K19" s="1"/>
    </row>
    <row r="20" spans="2:11" ht="15.75" x14ac:dyDescent="0.25">
      <c r="B20" s="19" t="s">
        <v>18</v>
      </c>
      <c r="C20" s="1"/>
      <c r="D20" s="1"/>
      <c r="E20" s="1"/>
      <c r="F20" s="1"/>
      <c r="G20" s="1"/>
      <c r="H20" s="1"/>
      <c r="I20" s="1"/>
      <c r="J20" s="1"/>
      <c r="K20" s="1"/>
    </row>
    <row r="21" spans="2:11" ht="15.75" x14ac:dyDescent="0.25">
      <c r="B21" s="19" t="s">
        <v>19</v>
      </c>
      <c r="C21" s="1"/>
      <c r="D21" s="1"/>
      <c r="E21" s="1"/>
      <c r="F21" s="1"/>
      <c r="G21" s="1"/>
      <c r="H21" s="1"/>
      <c r="I21" s="1"/>
      <c r="J21" s="1"/>
      <c r="K21" s="1"/>
    </row>
    <row r="22" spans="2:11" ht="35.25" customHeight="1" x14ac:dyDescent="0.25">
      <c r="B22" s="35" t="s">
        <v>20</v>
      </c>
      <c r="C22" s="35"/>
      <c r="D22" s="35"/>
      <c r="E22" s="35"/>
      <c r="F22" s="35"/>
      <c r="G22" s="35"/>
      <c r="H22" s="35"/>
      <c r="I22" s="35"/>
      <c r="J22" s="35"/>
      <c r="K22" s="35"/>
    </row>
  </sheetData>
  <mergeCells count="17">
    <mergeCell ref="B22:K22"/>
    <mergeCell ref="A11:F11"/>
    <mergeCell ref="A7:A8"/>
    <mergeCell ref="B7:B8"/>
    <mergeCell ref="C7:D7"/>
    <mergeCell ref="H7:H8"/>
    <mergeCell ref="L7:L8"/>
    <mergeCell ref="A2:L2"/>
    <mergeCell ref="C3:L3"/>
    <mergeCell ref="C4:L5"/>
    <mergeCell ref="A6:B6"/>
    <mergeCell ref="C6:D6"/>
    <mergeCell ref="A3:B3"/>
    <mergeCell ref="A4:B5"/>
    <mergeCell ref="J7:J8"/>
    <mergeCell ref="K7:K8"/>
    <mergeCell ref="I7:I8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Земляных Ольга Владимировна</dc:creator>
  <cp:lastModifiedBy>Курбатова Елена Юрьевна</cp:lastModifiedBy>
  <cp:lastPrinted>2025-01-28T09:33:56Z</cp:lastPrinted>
  <dcterms:created xsi:type="dcterms:W3CDTF">2024-04-03T09:48:59Z</dcterms:created>
  <dcterms:modified xsi:type="dcterms:W3CDTF">2025-05-06T07:24:02Z</dcterms:modified>
</cp:coreProperties>
</file>