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16500" yWindow="1395" windowWidth="20730" windowHeight="11760"/>
  </bookViews>
  <sheets>
    <sheet name="Лист1" sheetId="1" r:id="rId1"/>
  </sheets>
  <calcPr calcId="125725" calcOnSave="0" concurrentCalc="0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AE12" i="1"/>
  <c r="AF12"/>
  <c r="AD13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39"/>
  <c r="AF39"/>
  <c r="AE40"/>
  <c r="AF40"/>
  <c r="AE41"/>
  <c r="AF41"/>
  <c r="AE42"/>
  <c r="AF42"/>
  <c r="AE43"/>
  <c r="AF43"/>
  <c r="AE44"/>
  <c r="AF44"/>
  <c r="AE45"/>
  <c r="AF45"/>
  <c r="AE46"/>
  <c r="AF46"/>
  <c r="AE47"/>
  <c r="AF47"/>
  <c r="AE48"/>
  <c r="AF48"/>
  <c r="AE49"/>
  <c r="AF49"/>
  <c r="AE50"/>
  <c r="AF50"/>
  <c r="AD51"/>
  <c r="AE51"/>
  <c r="AF51"/>
  <c r="AD52"/>
  <c r="AE52"/>
  <c r="AF52"/>
  <c r="AF53"/>
</calcChain>
</file>

<file path=xl/sharedStrings.xml><?xml version="1.0" encoding="utf-8"?>
<sst xmlns="http://schemas.openxmlformats.org/spreadsheetml/2006/main" count="952" uniqueCount="252">
  <si>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</si>
  <si>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</si>
  <si>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</si>
  <si>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</si>
  <si>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</si>
  <si>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</si>
  <si>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</si>
  <si>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</si>
  <si>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</si>
  <si>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</si>
  <si>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</si>
  <si>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</si>
  <si>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</si>
  <si>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</si>
  <si>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</si>
  <si>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</si>
  <si>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</si>
  <si>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</si>
  <si>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</si>
  <si>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</si>
  <si>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</si>
  <si>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</si>
  <si>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</si>
  <si>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</si>
  <si>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</si>
  <si>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</si>
  <si>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</si>
  <si>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</si>
  <si>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</si>
  <si>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</si>
  <si>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</si>
  <si>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</si>
  <si>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</si>
  <si>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</si>
  <si>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</si>
  <si>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</si>
  <si>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</si>
  <si>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</si>
  <si>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</si>
  <si>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</si>
  <si>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</si>
  <si>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</si>
  <si>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</si>
  <si>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</si>
  <si>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</si>
  <si>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</si>
  <si>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</si>
  <si>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</si>
  <si>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</si>
  <si>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</si>
  <si>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</si>
  <si>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1</t>
  </si>
  <si>
    <t>Фильтр воздушный</t>
  </si>
  <si>
    <t>шт</t>
  </si>
  <si>
    <t>1 775,41 
Контракт в ЕИС №2590204715824000118</t>
  </si>
  <si>
    <t xml:space="preserve">1 700,00 </t>
  </si>
  <si>
    <t>1 744,44 
Контракт в ЕИС №1665808957724000161</t>
  </si>
  <si>
    <t>2</t>
  </si>
  <si>
    <t>Фильтр топливный (ФТОТ)</t>
  </si>
  <si>
    <t>830,94 
Контракт в ЕИС №1366406145424000034</t>
  </si>
  <si>
    <t xml:space="preserve">800,00 </t>
  </si>
  <si>
    <t>832,74 
Контракт в ЕИС №2263524419424001730</t>
  </si>
  <si>
    <t>3</t>
  </si>
  <si>
    <t>2 385,55 (13%*, 8.82%**)
Контракт в ЕИС №2667119322424000009</t>
  </si>
  <si>
    <t xml:space="preserve">2 000,00 </t>
  </si>
  <si>
    <t>2 350,10 (13%*, 7.93%**)
Контракт в ЕИС №1366406145424000024</t>
  </si>
  <si>
    <t>4</t>
  </si>
  <si>
    <t>Фильтр масляный</t>
  </si>
  <si>
    <t>2 391,00 
Контракт в ЕИС №1590229017724000021</t>
  </si>
  <si>
    <t xml:space="preserve">2 500,00 </t>
  </si>
  <si>
    <t>2 310,00 
Контракт в ЕИС №2298305702924000039</t>
  </si>
  <si>
    <t>5</t>
  </si>
  <si>
    <t>Гидробак</t>
  </si>
  <si>
    <t>213 325,65 
Контракт в ЕИС №2390637837224000020</t>
  </si>
  <si>
    <t xml:space="preserve">220 800,00 </t>
  </si>
  <si>
    <t>228 148,00 
Контракт в ЕИС №1773129378924000031</t>
  </si>
  <si>
    <t>6</t>
  </si>
  <si>
    <t>7</t>
  </si>
  <si>
    <t>Механизм натяжения гусеницы</t>
  </si>
  <si>
    <t>69 190,00 
Контракт в ЕИС №1232004798924000271</t>
  </si>
  <si>
    <t xml:space="preserve">62 000,00 </t>
  </si>
  <si>
    <t>58 592,27 
Контракт в ЕИС №3222417452924000117</t>
  </si>
  <si>
    <t>8</t>
  </si>
  <si>
    <t>Ремень генератора</t>
  </si>
  <si>
    <t>632,57 
Контракт в ЕИС №1390612926324000016</t>
  </si>
  <si>
    <t xml:space="preserve">600,00 </t>
  </si>
  <si>
    <t>550,00 
Контракт в ЕИС №2870990830124000023</t>
  </si>
  <si>
    <t>9</t>
  </si>
  <si>
    <t>788,15 
Контракт в ЕИС №2860103092824000157</t>
  </si>
  <si>
    <t>803,40 
Контракт в ЕИС №2890100262524000221</t>
  </si>
  <si>
    <t>10</t>
  </si>
  <si>
    <t>Каток опорный (двубортный)</t>
  </si>
  <si>
    <t>33 203,79 (17%*)
Контракт в ЕИС №1503102880925000024</t>
  </si>
  <si>
    <t xml:space="preserve">36 000,00 </t>
  </si>
  <si>
    <t>35 660,31 (13%*, 8.82%**)
Контракт в ЕИС №3665918955024000012</t>
  </si>
  <si>
    <t>11</t>
  </si>
  <si>
    <t>Каток опорный (четырехбортные)</t>
  </si>
  <si>
    <t>36 659,28 (13%*)
Контракт в ЕИС №2263524419424002405</t>
  </si>
  <si>
    <t xml:space="preserve">38 000,00 </t>
  </si>
  <si>
    <t>40 161,97 
Контракт в ЕИС №3870600428024000006</t>
  </si>
  <si>
    <t>12</t>
  </si>
  <si>
    <t>Ролик натяжной на помпу</t>
  </si>
  <si>
    <t>4 087,73 (13%*)
Контракт в ЕИС №2027415999524000018</t>
  </si>
  <si>
    <t xml:space="preserve">4 000,00 </t>
  </si>
  <si>
    <t>4 076,28 (13%*)
Контракт в ЕИС №2591759313524000064</t>
  </si>
  <si>
    <t>13</t>
  </si>
  <si>
    <t>Помпочку топливную(ручная подкачка с подогревом)</t>
  </si>
  <si>
    <t>3 026,66 (13%*)
Контракт в ЕИС №2263524419424002070</t>
  </si>
  <si>
    <t>2 288,58 (13%*, 5.21%**)
Контракт в ЕИС №3222417452924000211</t>
  </si>
  <si>
    <t>14</t>
  </si>
  <si>
    <t>Радиатор масляный</t>
  </si>
  <si>
    <t>183 296,37 (13%*)
Контракт в ЕИС №2263524419424002405</t>
  </si>
  <si>
    <t xml:space="preserve">170 000,00 </t>
  </si>
  <si>
    <t>170 376,75 (13%*, 9.5%**)
Контракт в ЕИС №3222417452924000021</t>
  </si>
  <si>
    <t>15</t>
  </si>
  <si>
    <t>Радиатор охлаждения основной</t>
  </si>
  <si>
    <t>187 997,49 
Контракт в ЕИС №2550800103524000150</t>
  </si>
  <si>
    <t xml:space="preserve">195 000,00 </t>
  </si>
  <si>
    <t>227 256,00 
Контракт в ЕИС №2230805126624000335</t>
  </si>
  <si>
    <t>16</t>
  </si>
  <si>
    <t>Соединительные пальцы на гусянку</t>
  </si>
  <si>
    <t>2 310,18 
Контракт в ЕИС №2390637837224000020</t>
  </si>
  <si>
    <t>2 323,33 
Контракт в ЕИС №2298300332024000061</t>
  </si>
  <si>
    <t>17</t>
  </si>
  <si>
    <t>Болт+гайка-гровер 700-28-
2494+3013 м16(на ножи отвала)</t>
  </si>
  <si>
    <t>217,75 (13%*)
Контракт в ЕИС №2263524419424002032</t>
  </si>
  <si>
    <t xml:space="preserve">350,00 </t>
  </si>
  <si>
    <t>230,69 (13%*, 5.21%**)
Контракт в ЕИС №3505301755024000067</t>
  </si>
  <si>
    <t>18</t>
  </si>
  <si>
    <t>Ленивец</t>
  </si>
  <si>
    <t>69 012,17 (13%*, 10.36%**)
Контракт в ЕИС №2720410696024000008</t>
  </si>
  <si>
    <t xml:space="preserve">99 000,00 </t>
  </si>
  <si>
    <t>91 709,04 (13%*)
Контракт в ЕИС №2780173270724000121</t>
  </si>
  <si>
    <t>19</t>
  </si>
  <si>
    <t>Бортовой редуктор</t>
  </si>
  <si>
    <t>803 345,58 (17%*, 11.09%**)
Контракт в ЕИС №2390637837223000042</t>
  </si>
  <si>
    <t xml:space="preserve">840 000,00 </t>
  </si>
  <si>
    <t>1 094 379,65 (17%*, 14.81%**)
Контракт в ЕИС №2390637837223000032</t>
  </si>
  <si>
    <t>20</t>
  </si>
  <si>
    <t>Ось балки</t>
  </si>
  <si>
    <t>25 968,53 (13%*)
Контракт в ЕИС №1590229017724000021</t>
  </si>
  <si>
    <t xml:space="preserve">24 000,00 </t>
  </si>
  <si>
    <t>25 827,64 (13%*, 7.93%**)
Контракт в ЕИС №2590204715824000060</t>
  </si>
  <si>
    <t>21</t>
  </si>
  <si>
    <t>22</t>
  </si>
  <si>
    <t xml:space="preserve">7 500,00 </t>
  </si>
  <si>
    <t>23</t>
  </si>
  <si>
    <t>Крыльчатка обратного потока</t>
  </si>
  <si>
    <t>24 763,95 (13%*, 6.55%**)
Контракт в ЕИС №2720352688124000102</t>
  </si>
  <si>
    <t>26 334,11 (13%*, 8.82%**)
Контракт в ЕИС №1720213051024000009</t>
  </si>
  <si>
    <t>24</t>
  </si>
  <si>
    <t>Гидроцилиндр перекоса</t>
  </si>
  <si>
    <t>205 051,69 (17%*, 8.82%**)
Контракт в ЕИС №2140100076124000057</t>
  </si>
  <si>
    <t>199 123,12 (13%*, 6.55%**)
Контракт в ЕИС №2720352688124000102</t>
  </si>
  <si>
    <t>25</t>
  </si>
  <si>
    <t xml:space="preserve">181 500,00 </t>
  </si>
  <si>
    <t>26</t>
  </si>
  <si>
    <t>Поршневая
группа(гильза,поршень,палец)</t>
  </si>
  <si>
    <t>компл</t>
  </si>
  <si>
    <t>40 440,97 (13%*, 8.82%**)
Контракт в ЕИС №1773557302524000018</t>
  </si>
  <si>
    <t xml:space="preserve">37 000,00 </t>
  </si>
  <si>
    <t>36 731,14 (5.21%**)
Контракт в ЕИС №2344420181124000178</t>
  </si>
  <si>
    <t>27</t>
  </si>
  <si>
    <t>Вкладыши шатунные</t>
  </si>
  <si>
    <t>8 914,60 
Контракт в ЕИС №3590410317524000004</t>
  </si>
  <si>
    <t xml:space="preserve">8 000,00 </t>
  </si>
  <si>
    <t>7 056,14 
Контракт в ЕИС №1590415517324000055</t>
  </si>
  <si>
    <t>28</t>
  </si>
  <si>
    <t>Вкладыши коренные</t>
  </si>
  <si>
    <t>8 433,05 (13%*, 8.82%**)
Контракт в ЕИС №2561203129024000022</t>
  </si>
  <si>
    <t>6 426,00 (13%*, 10.36%**)
Контракт в ЕИС №3590410317524000004</t>
  </si>
  <si>
    <t>29</t>
  </si>
  <si>
    <t>Гусянка в сборе</t>
  </si>
  <si>
    <t>469 028,54 (13%*)
Контракт в ЕИС №3583412845524000255</t>
  </si>
  <si>
    <t xml:space="preserve">499 000,00 </t>
  </si>
  <si>
    <t>546 434,10 (13%*)
Контракт в ЕИС №3667128498624000030</t>
  </si>
  <si>
    <t>30</t>
  </si>
  <si>
    <t>Ножи отвала</t>
  </si>
  <si>
    <t>34 086,52 (13%*, 10.36%**)
Контракт в ЕИС №3380114112924000004</t>
  </si>
  <si>
    <t xml:space="preserve">35 000,00 </t>
  </si>
  <si>
    <t>32 178,60 (13%*, 8.43%**)
Контракт в ЕИС №2783000207824000109</t>
  </si>
  <si>
    <t>31</t>
  </si>
  <si>
    <t>2 878,00 
Контракт в ЕИС №1590229017724000021</t>
  </si>
  <si>
    <t xml:space="preserve">3 000,00 </t>
  </si>
  <si>
    <t>3 689,00 
Контракт в ЕИС №3667025285425000003</t>
  </si>
  <si>
    <t>32</t>
  </si>
  <si>
    <t>Фильтр топливный</t>
  </si>
  <si>
    <t>710,45 
Контракт в ЕИС №2590204715824000118</t>
  </si>
  <si>
    <t xml:space="preserve">700,00 </t>
  </si>
  <si>
    <t>742,00 
Контракт в ЕИС №2632000448525000007</t>
  </si>
  <si>
    <t>33</t>
  </si>
  <si>
    <t>864,99 (13%*)
Контракт в ЕИС №3027609728624000043</t>
  </si>
  <si>
    <t xml:space="preserve">900,00 </t>
  </si>
  <si>
    <t>1 093,68 (13%*, 10.36%**)
Контракт в ЕИС №2022500187824000006</t>
  </si>
  <si>
    <t>34</t>
  </si>
  <si>
    <t>Опорная каретка подвески в сборе</t>
  </si>
  <si>
    <t>59 841,65 (13%*, 8.43%**)
Контракт в ЕИС №2233700658924000079</t>
  </si>
  <si>
    <t xml:space="preserve">75 000,00 </t>
  </si>
  <si>
    <t>68 714,59 (13%*, 7.19%**)
Контракт в ЕИС №2720410696024000051</t>
  </si>
  <si>
    <t>35</t>
  </si>
  <si>
    <t>Лента тормоза планетарного механизма</t>
  </si>
  <si>
    <t>3 957,89 (13%*, 10.36%**)
Контракт в ЕИС №2720410696024000009</t>
  </si>
  <si>
    <t>4 124,05 (13%*, 10.36%**)
Контракт в ЕИС №1410112092924000001</t>
  </si>
  <si>
    <t>36</t>
  </si>
  <si>
    <t>Подшипник 55*120*32</t>
  </si>
  <si>
    <t>1 906,66 
Контракт в ЕИС №2263524419424002273</t>
  </si>
  <si>
    <t xml:space="preserve">1 950,00 </t>
  </si>
  <si>
    <t>1 922,00 
Контракт в ЕИС №1590229017724000021</t>
  </si>
  <si>
    <t>37</t>
  </si>
  <si>
    <t>Подшипник 65*120*33</t>
  </si>
  <si>
    <t>1 733,66 
Контракт в ЕИС №3732604576125000010</t>
  </si>
  <si>
    <t xml:space="preserve">1 800,00 </t>
  </si>
  <si>
    <t>1 883,00 
Контракт в ЕИС №1590229017724000021</t>
  </si>
  <si>
    <t>38</t>
  </si>
  <si>
    <t>Ремень зубчатый привода вентилятора</t>
  </si>
  <si>
    <t>625,32 
Контракт в ЕИС №1720213051024000009</t>
  </si>
  <si>
    <t>655,56 
Контракт в ЕИС №1246615494824000145</t>
  </si>
  <si>
    <t>39</t>
  </si>
  <si>
    <t xml:space="preserve">500,00 </t>
  </si>
  <si>
    <t>500,77 
Контракт в ЕИС №2692800172024000099</t>
  </si>
  <si>
    <t>40</t>
  </si>
  <si>
    <t>Топливный фильтр ФТОТ</t>
  </si>
  <si>
    <t>150,32 
Контракт в ЕИС №1720213051024000078</t>
  </si>
  <si>
    <t xml:space="preserve">150,00 </t>
  </si>
  <si>
    <t>104,99 
Контракт в ЕИС №1667217660924000125</t>
  </si>
  <si>
    <t>41</t>
  </si>
  <si>
    <t>31 156,20 
Контракт в ЕИС №1183303422124000003</t>
  </si>
  <si>
    <t xml:space="preserve">32 500,00 </t>
  </si>
  <si>
    <t>31 812,00 
Контракт в ЕИС №3434534276424000034</t>
  </si>
  <si>
    <t>20 695,38 
Контракт в ЕИС №1665808957724000182</t>
  </si>
  <si>
    <t xml:space="preserve">21 000,00 </t>
  </si>
  <si>
    <t>20 735,18 
Контракт в ЕИС №1614304741724000330</t>
  </si>
  <si>
    <t>Поставщик 1</t>
  </si>
  <si>
    <t>Поставщик 2</t>
  </si>
  <si>
    <t>Поставщик 3</t>
  </si>
  <si>
    <t>ООО "УСТЬ-КУТСКИЕ ТЕПЛОВЫЕ СЕТИ И КОТЕЛЬНЫЕ"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</si>
  <si>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</si>
  <si>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</si>
  <si>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Характеристики объекта закупки указаны в описании объекта закупки</t>
  </si>
  <si>
    <t>Средняя цена (руб.)</t>
  </si>
  <si>
    <t>* Цены контрактов из ЕИС скорректированы в зависимости от способа осуществления закупки согласно п.3.16 методических рекомендаций Приказа Минэкономразвития № 567 от 02.10.2013.</t>
  </si>
  <si>
    <t>** Цены контрактов из ЕИС могут быть приведены к текущему уровню цен путем применения коэффициента пересчета цен прошлых периодов п.3.18 методических рекомендаций Приказа Минэкономразвития № 567 от 02.10.2013.</t>
  </si>
  <si>
    <t xml:space="preserve">/ </t>
  </si>
  <si>
    <t>Ср. стоимость доставки до Заказчика продукции с НДС</t>
  </si>
  <si>
    <t xml:space="preserve">Суммарная максимальная стоимость закупки с НДС </t>
  </si>
  <si>
    <t>Чехол 7405 110974 воздушного фильтра КАМАЗ</t>
  </si>
  <si>
    <t>Стартер</t>
  </si>
  <si>
    <t>Генератор</t>
  </si>
  <si>
    <t>Нож отвала боковой (8 отверстий) прямой 80-52-112-02</t>
  </si>
  <si>
    <t>Болт башмачный с гайкой М20 для крепления ножей</t>
  </si>
  <si>
    <t>Дата подготовки обоснования НМЦК:21.05.2025</t>
  </si>
  <si>
    <t>На основании проведенного анализа рынка и расчетов, с доставкой НМЦК составляет: 4 714 010 рублей.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</si>
</sst>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92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145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71" fillId="0" borderId="16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8" fillId="0" borderId="16" xfId="0" applyFont="1" applyBorder="1" applyAlignment="1">
      <alignment horizontal="center" vertical="center" wrapText="1"/>
    </xf>
    <xf numFmtId="0" fontId="79" fillId="0" borderId="16" xfId="0" applyFont="1" applyBorder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0" borderId="16" xfId="0" applyFont="1" applyBorder="1" applyAlignment="1">
      <alignment horizontal="center" vertical="center" wrapText="1"/>
    </xf>
    <xf numFmtId="0" fontId="84" fillId="0" borderId="16" xfId="0" applyFont="1" applyBorder="1" applyAlignment="1">
      <alignment horizontal="center" vertical="center" wrapText="1"/>
    </xf>
    <xf numFmtId="0" fontId="85" fillId="0" borderId="16" xfId="0" applyFont="1" applyBorder="1" applyAlignment="1">
      <alignment horizontal="center" vertical="center" wrapText="1"/>
    </xf>
    <xf numFmtId="0" fontId="86" fillId="0" borderId="16" xfId="0" applyFont="1" applyBorder="1" applyAlignment="1">
      <alignment horizontal="center" vertical="center" wrapText="1"/>
    </xf>
    <xf numFmtId="0" fontId="87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 wrapText="1"/>
    </xf>
    <xf numFmtId="0" fontId="88" fillId="0" borderId="16" xfId="0" applyFont="1" applyBorder="1" applyAlignment="1">
      <alignment wrapText="1"/>
    </xf>
    <xf numFmtId="2" fontId="89" fillId="0" borderId="6" xfId="0" applyNumberFormat="1" applyFont="1" applyFill="1" applyBorder="1" applyAlignment="1">
      <alignment horizontal="center" vertical="center" wrapText="1"/>
    </xf>
    <xf numFmtId="2" fontId="90" fillId="0" borderId="16" xfId="0" applyNumberFormat="1" applyFont="1" applyFill="1" applyBorder="1" applyAlignment="1">
      <alignment vertical="top"/>
    </xf>
    <xf numFmtId="164" fontId="89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91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89" fillId="0" borderId="16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89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89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123825</xdr:colOff>
      <xdr:row>10</xdr:row>
      <xdr:rowOff>85725</xdr:rowOff>
    </xdr:from>
    <xdr:to>
      <xdr:col>29</xdr:col>
      <xdr:colOff>809625</xdr:colOff>
      <xdr:row>10</xdr:row>
      <xdr:rowOff>390525</xdr:rowOff>
    </xdr:to>
    <xdr:pic>
      <xdr:nvPicPr>
        <xdr:cNvPr id="10" name="Изображение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4300" y="4676775"/>
          <a:ext cx="685800" cy="304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zakupki.gov.ru/epz/contract/contractCard/common-info.html?reestrNumber=1390612926324000016" TargetMode="External"/><Relationship Id="rId18" Type="http://schemas.openxmlformats.org/officeDocument/2006/relationships/hyperlink" Target="http://zakupki.gov.ru/epz/contract/contractCard/common-info.html?reestrNumber=3665918955024000012" TargetMode="External"/><Relationship Id="rId26" Type="http://schemas.openxmlformats.org/officeDocument/2006/relationships/hyperlink" Target="http://zakupki.gov.ru/epz/contract/contractCard/common-info.html?reestrNumber=3222417452924000021" TargetMode="External"/><Relationship Id="rId39" Type="http://schemas.openxmlformats.org/officeDocument/2006/relationships/hyperlink" Target="http://zakupki.gov.ru/epz/contract/contractCard/common-info.html?reestrNumber=2720352688124000102" TargetMode="External"/><Relationship Id="rId21" Type="http://schemas.openxmlformats.org/officeDocument/2006/relationships/hyperlink" Target="http://zakupki.gov.ru/epz/contract/contractCard/common-info.html?reestrNumber=2027415999524000018" TargetMode="External"/><Relationship Id="rId34" Type="http://schemas.openxmlformats.org/officeDocument/2006/relationships/hyperlink" Target="http://zakupki.gov.ru/epz/contract/contractCard/common-info.html?reestrNumber=2780173270724000121" TargetMode="External"/><Relationship Id="rId42" Type="http://schemas.openxmlformats.org/officeDocument/2006/relationships/hyperlink" Target="http://zakupki.gov.ru/epz/contract/contractCard/common-info.html?reestrNumber=2344420181124000178" TargetMode="External"/><Relationship Id="rId47" Type="http://schemas.openxmlformats.org/officeDocument/2006/relationships/hyperlink" Target="http://zakupki.gov.ru/epz/contract/contractCard/common-info.html?reestrNumber=3583412845524000255" TargetMode="External"/><Relationship Id="rId50" Type="http://schemas.openxmlformats.org/officeDocument/2006/relationships/hyperlink" Target="http://zakupki.gov.ru/epz/contract/contractCard/common-info.html?reestrNumber=2783000207824000109" TargetMode="External"/><Relationship Id="rId55" Type="http://schemas.openxmlformats.org/officeDocument/2006/relationships/hyperlink" Target="http://zakupki.gov.ru/epz/contract/contractCard/common-info.html?reestrNumber=3027609728624000043" TargetMode="External"/><Relationship Id="rId63" Type="http://schemas.openxmlformats.org/officeDocument/2006/relationships/hyperlink" Target="http://zakupki.gov.ru/epz/contract/contractCard/common-info.html?reestrNumber=3732604576125000010" TargetMode="External"/><Relationship Id="rId68" Type="http://schemas.openxmlformats.org/officeDocument/2006/relationships/hyperlink" Target="http://zakupki.gov.ru/epz/contract/contractCard/common-info.html?reestrNumber=2692800172024000099" TargetMode="External"/><Relationship Id="rId76" Type="http://schemas.openxmlformats.org/officeDocument/2006/relationships/drawing" Target="../drawings/drawing1.xml"/><Relationship Id="rId7" Type="http://schemas.openxmlformats.org/officeDocument/2006/relationships/hyperlink" Target="http://zakupki.gov.ru/epz/contract/contractCard/common-info.html?reestrNumber=1590229017724000021" TargetMode="External"/><Relationship Id="rId71" Type="http://schemas.openxmlformats.org/officeDocument/2006/relationships/hyperlink" Target="http://zakupki.gov.ru/epz/contract/contractCard/common-info.html?reestrNumber=1183303422124000003" TargetMode="External"/><Relationship Id="rId2" Type="http://schemas.openxmlformats.org/officeDocument/2006/relationships/hyperlink" Target="http://zakupki.gov.ru/epz/contract/contractCard/common-info.html?reestrNumber=1665808957724000161" TargetMode="External"/><Relationship Id="rId16" Type="http://schemas.openxmlformats.org/officeDocument/2006/relationships/hyperlink" Target="http://zakupki.gov.ru/epz/contract/contractCard/common-info.html?reestrNumber=2890100262524000221" TargetMode="External"/><Relationship Id="rId29" Type="http://schemas.openxmlformats.org/officeDocument/2006/relationships/hyperlink" Target="http://zakupki.gov.ru/epz/contract/contractCard/common-info.html?reestrNumber=2390637837224000020" TargetMode="External"/><Relationship Id="rId11" Type="http://schemas.openxmlformats.org/officeDocument/2006/relationships/hyperlink" Target="http://zakupki.gov.ru/epz/contract/contractCard/common-info.html?reestrNumber=1232004798924000271" TargetMode="External"/><Relationship Id="rId24" Type="http://schemas.openxmlformats.org/officeDocument/2006/relationships/hyperlink" Target="http://zakupki.gov.ru/epz/contract/contractCard/common-info.html?reestrNumber=3222417452924000211" TargetMode="External"/><Relationship Id="rId32" Type="http://schemas.openxmlformats.org/officeDocument/2006/relationships/hyperlink" Target="http://zakupki.gov.ru/epz/contract/contractCard/common-info.html?reestrNumber=3505301755024000067" TargetMode="External"/><Relationship Id="rId37" Type="http://schemas.openxmlformats.org/officeDocument/2006/relationships/hyperlink" Target="http://zakupki.gov.ru/epz/contract/contractCard/common-info.html?reestrNumber=1590229017724000021" TargetMode="External"/><Relationship Id="rId40" Type="http://schemas.openxmlformats.org/officeDocument/2006/relationships/hyperlink" Target="http://zakupki.gov.ru/epz/contract/contractCard/common-info.html?reestrNumber=2140100076124000057" TargetMode="External"/><Relationship Id="rId45" Type="http://schemas.openxmlformats.org/officeDocument/2006/relationships/hyperlink" Target="http://zakupki.gov.ru/epz/contract/contractCard/common-info.html?reestrNumber=2561203129024000022" TargetMode="External"/><Relationship Id="rId53" Type="http://schemas.openxmlformats.org/officeDocument/2006/relationships/hyperlink" Target="http://zakupki.gov.ru/epz/contract/contractCard/common-info.html?reestrNumber=2590204715824000118" TargetMode="External"/><Relationship Id="rId58" Type="http://schemas.openxmlformats.org/officeDocument/2006/relationships/hyperlink" Target="http://zakupki.gov.ru/epz/contract/contractCard/common-info.html?reestrNumber=2720410696024000051" TargetMode="External"/><Relationship Id="rId66" Type="http://schemas.openxmlformats.org/officeDocument/2006/relationships/hyperlink" Target="http://zakupki.gov.ru/epz/contract/contractCard/common-info.html?reestrNumber=1246615494824000145" TargetMode="External"/><Relationship Id="rId74" Type="http://schemas.openxmlformats.org/officeDocument/2006/relationships/hyperlink" Target="http://zakupki.gov.ru/epz/contract/contractCard/common-info.html?reestrNumber=1614304741724000330" TargetMode="External"/><Relationship Id="rId5" Type="http://schemas.openxmlformats.org/officeDocument/2006/relationships/hyperlink" Target="http://zakupki.gov.ru/epz/contract/contractCard/common-info.html?reestrNumber=2667119322424000009" TargetMode="External"/><Relationship Id="rId15" Type="http://schemas.openxmlformats.org/officeDocument/2006/relationships/hyperlink" Target="http://zakupki.gov.ru/epz/contract/contractCard/common-info.html?reestrNumber=2860103092824000157" TargetMode="External"/><Relationship Id="rId23" Type="http://schemas.openxmlformats.org/officeDocument/2006/relationships/hyperlink" Target="http://zakupki.gov.ru/epz/contract/contractCard/common-info.html?reestrNumber=2263524419424002070" TargetMode="External"/><Relationship Id="rId28" Type="http://schemas.openxmlformats.org/officeDocument/2006/relationships/hyperlink" Target="http://zakupki.gov.ru/epz/contract/contractCard/common-info.html?reestrNumber=2230805126624000335" TargetMode="External"/><Relationship Id="rId36" Type="http://schemas.openxmlformats.org/officeDocument/2006/relationships/hyperlink" Target="http://zakupki.gov.ru/epz/contract/contractCard/common-info.html?reestrNumber=2390637837223000032" TargetMode="External"/><Relationship Id="rId49" Type="http://schemas.openxmlformats.org/officeDocument/2006/relationships/hyperlink" Target="http://zakupki.gov.ru/epz/contract/contractCard/common-info.html?reestrNumber=3380114112924000004" TargetMode="External"/><Relationship Id="rId57" Type="http://schemas.openxmlformats.org/officeDocument/2006/relationships/hyperlink" Target="http://zakupki.gov.ru/epz/contract/contractCard/common-info.html?reestrNumber=2233700658924000079" TargetMode="External"/><Relationship Id="rId61" Type="http://schemas.openxmlformats.org/officeDocument/2006/relationships/hyperlink" Target="http://zakupki.gov.ru/epz/contract/contractCard/common-info.html?reestrNumber=2263524419424002273" TargetMode="External"/><Relationship Id="rId10" Type="http://schemas.openxmlformats.org/officeDocument/2006/relationships/hyperlink" Target="http://zakupki.gov.ru/epz/contract/contractCard/common-info.html?reestrNumber=1773129378924000031" TargetMode="External"/><Relationship Id="rId19" Type="http://schemas.openxmlformats.org/officeDocument/2006/relationships/hyperlink" Target="http://zakupki.gov.ru/epz/contract/contractCard/common-info.html?reestrNumber=2263524419424002405" TargetMode="External"/><Relationship Id="rId31" Type="http://schemas.openxmlformats.org/officeDocument/2006/relationships/hyperlink" Target="http://zakupki.gov.ru/epz/contract/contractCard/common-info.html?reestrNumber=2263524419424002032" TargetMode="External"/><Relationship Id="rId44" Type="http://schemas.openxmlformats.org/officeDocument/2006/relationships/hyperlink" Target="http://zakupki.gov.ru/epz/contract/contractCard/common-info.html?reestrNumber=1590415517324000055" TargetMode="External"/><Relationship Id="rId52" Type="http://schemas.openxmlformats.org/officeDocument/2006/relationships/hyperlink" Target="http://zakupki.gov.ru/epz/contract/contractCard/common-info.html?reestrNumber=3667025285425000003" TargetMode="External"/><Relationship Id="rId60" Type="http://schemas.openxmlformats.org/officeDocument/2006/relationships/hyperlink" Target="http://zakupki.gov.ru/epz/contract/contractCard/common-info.html?reestrNumber=1410112092924000001" TargetMode="External"/><Relationship Id="rId65" Type="http://schemas.openxmlformats.org/officeDocument/2006/relationships/hyperlink" Target="http://zakupki.gov.ru/epz/contract/contractCard/common-info.html?reestrNumber=1720213051024000009" TargetMode="External"/><Relationship Id="rId73" Type="http://schemas.openxmlformats.org/officeDocument/2006/relationships/hyperlink" Target="http://zakupki.gov.ru/epz/contract/contractCard/common-info.html?reestrNumber=1665808957724000182" TargetMode="External"/><Relationship Id="rId4" Type="http://schemas.openxmlformats.org/officeDocument/2006/relationships/hyperlink" Target="http://zakupki.gov.ru/epz/contract/contractCard/common-info.html?reestrNumber=2263524419424001730" TargetMode="External"/><Relationship Id="rId9" Type="http://schemas.openxmlformats.org/officeDocument/2006/relationships/hyperlink" Target="http://zakupki.gov.ru/epz/contract/contractCard/common-info.html?reestrNumber=2390637837224000020" TargetMode="External"/><Relationship Id="rId14" Type="http://schemas.openxmlformats.org/officeDocument/2006/relationships/hyperlink" Target="http://zakupki.gov.ru/epz/contract/contractCard/common-info.html?reestrNumber=2870990830124000023" TargetMode="External"/><Relationship Id="rId22" Type="http://schemas.openxmlformats.org/officeDocument/2006/relationships/hyperlink" Target="http://zakupki.gov.ru/epz/contract/contractCard/common-info.html?reestrNumber=2591759313524000064" TargetMode="External"/><Relationship Id="rId27" Type="http://schemas.openxmlformats.org/officeDocument/2006/relationships/hyperlink" Target="http://zakupki.gov.ru/epz/contract/contractCard/common-info.html?reestrNumber=2550800103524000150" TargetMode="External"/><Relationship Id="rId30" Type="http://schemas.openxmlformats.org/officeDocument/2006/relationships/hyperlink" Target="http://zakupki.gov.ru/epz/contract/contractCard/common-info.html?reestrNumber=2298300332024000061" TargetMode="External"/><Relationship Id="rId35" Type="http://schemas.openxmlformats.org/officeDocument/2006/relationships/hyperlink" Target="http://zakupki.gov.ru/epz/contract/contractCard/common-info.html?reestrNumber=2390637837223000042" TargetMode="External"/><Relationship Id="rId43" Type="http://schemas.openxmlformats.org/officeDocument/2006/relationships/hyperlink" Target="http://zakupki.gov.ru/epz/contract/contractCard/common-info.html?reestrNumber=3590410317524000004" TargetMode="External"/><Relationship Id="rId48" Type="http://schemas.openxmlformats.org/officeDocument/2006/relationships/hyperlink" Target="http://zakupki.gov.ru/epz/contract/contractCard/common-info.html?reestrNumber=3667128498624000030" TargetMode="External"/><Relationship Id="rId56" Type="http://schemas.openxmlformats.org/officeDocument/2006/relationships/hyperlink" Target="http://zakupki.gov.ru/epz/contract/contractCard/common-info.html?reestrNumber=2022500187824000006" TargetMode="External"/><Relationship Id="rId64" Type="http://schemas.openxmlformats.org/officeDocument/2006/relationships/hyperlink" Target="http://zakupki.gov.ru/epz/contract/contractCard/common-info.html?reestrNumber=1590229017724000021" TargetMode="External"/><Relationship Id="rId69" Type="http://schemas.openxmlformats.org/officeDocument/2006/relationships/hyperlink" Target="http://zakupki.gov.ru/epz/contract/contractCard/common-info.html?reestrNumber=1720213051024000078" TargetMode="External"/><Relationship Id="rId8" Type="http://schemas.openxmlformats.org/officeDocument/2006/relationships/hyperlink" Target="http://zakupki.gov.ru/epz/contract/contractCard/common-info.html?reestrNumber=2298305702924000039" TargetMode="External"/><Relationship Id="rId51" Type="http://schemas.openxmlformats.org/officeDocument/2006/relationships/hyperlink" Target="http://zakupki.gov.ru/epz/contract/contractCard/common-info.html?reestrNumber=1590229017724000021" TargetMode="External"/><Relationship Id="rId72" Type="http://schemas.openxmlformats.org/officeDocument/2006/relationships/hyperlink" Target="http://zakupki.gov.ru/epz/contract/contractCard/common-info.html?reestrNumber=3434534276424000034" TargetMode="External"/><Relationship Id="rId3" Type="http://schemas.openxmlformats.org/officeDocument/2006/relationships/hyperlink" Target="http://zakupki.gov.ru/epz/contract/contractCard/common-info.html?reestrNumber=1366406145424000034" TargetMode="External"/><Relationship Id="rId12" Type="http://schemas.openxmlformats.org/officeDocument/2006/relationships/hyperlink" Target="http://zakupki.gov.ru/epz/contract/contractCard/common-info.html?reestrNumber=3222417452924000117" TargetMode="External"/><Relationship Id="rId17" Type="http://schemas.openxmlformats.org/officeDocument/2006/relationships/hyperlink" Target="http://zakupki.gov.ru/epz/contract/contractCard/common-info.html?reestrNumber=1503102880925000024" TargetMode="External"/><Relationship Id="rId25" Type="http://schemas.openxmlformats.org/officeDocument/2006/relationships/hyperlink" Target="http://zakupki.gov.ru/epz/contract/contractCard/common-info.html?reestrNumber=2263524419424002405" TargetMode="External"/><Relationship Id="rId33" Type="http://schemas.openxmlformats.org/officeDocument/2006/relationships/hyperlink" Target="http://zakupki.gov.ru/epz/contract/contractCard/common-info.html?reestrNumber=2720410696024000008" TargetMode="External"/><Relationship Id="rId38" Type="http://schemas.openxmlformats.org/officeDocument/2006/relationships/hyperlink" Target="http://zakupki.gov.ru/epz/contract/contractCard/common-info.html?reestrNumber=2590204715824000060" TargetMode="External"/><Relationship Id="rId46" Type="http://schemas.openxmlformats.org/officeDocument/2006/relationships/hyperlink" Target="http://zakupki.gov.ru/epz/contract/contractCard/common-info.html?reestrNumber=3590410317524000004" TargetMode="External"/><Relationship Id="rId59" Type="http://schemas.openxmlformats.org/officeDocument/2006/relationships/hyperlink" Target="http://zakupki.gov.ru/epz/contract/contractCard/common-info.html?reestrNumber=2720410696024000009" TargetMode="External"/><Relationship Id="rId67" Type="http://schemas.openxmlformats.org/officeDocument/2006/relationships/hyperlink" Target="http://zakupki.gov.ru/epz/contract/contractCard/common-info.html?reestrNumber=2870990830124000023" TargetMode="External"/><Relationship Id="rId20" Type="http://schemas.openxmlformats.org/officeDocument/2006/relationships/hyperlink" Target="http://zakupki.gov.ru/epz/contract/contractCard/common-info.html?reestrNumber=3870600428024000006" TargetMode="External"/><Relationship Id="rId41" Type="http://schemas.openxmlformats.org/officeDocument/2006/relationships/hyperlink" Target="http://zakupki.gov.ru/epz/contract/contractCard/common-info.html?reestrNumber=1773557302524000018" TargetMode="External"/><Relationship Id="rId54" Type="http://schemas.openxmlformats.org/officeDocument/2006/relationships/hyperlink" Target="http://zakupki.gov.ru/epz/contract/contractCard/common-info.html?reestrNumber=2632000448525000007" TargetMode="External"/><Relationship Id="rId62" Type="http://schemas.openxmlformats.org/officeDocument/2006/relationships/hyperlink" Target="http://zakupki.gov.ru/epz/contract/contractCard/common-info.html?reestrNumber=1590229017724000021" TargetMode="External"/><Relationship Id="rId70" Type="http://schemas.openxmlformats.org/officeDocument/2006/relationships/hyperlink" Target="http://zakupki.gov.ru/epz/contract/contractCard/common-info.html?reestrNumber=1667217660924000125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contract/contractCard/common-info.html?reestrNumber=2590204715824000118" TargetMode="External"/><Relationship Id="rId6" Type="http://schemas.openxmlformats.org/officeDocument/2006/relationships/hyperlink" Target="http://zakupki.gov.ru/epz/contract/contractCard/common-info.html?reestrNumber=1366406145424000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6"/>
  <sheetViews>
    <sheetView tabSelected="1" view="pageBreakPreview" topLeftCell="H47" zoomScaleNormal="100" zoomScaleSheetLayoutView="100" workbookViewId="0">
      <selection activeCell="H48" sqref="H48"/>
    </sheetView>
  </sheetViews>
  <sheetFormatPr defaultColWidth="9" defaultRowHeight="15"/>
  <cols>
    <col min="1" max="1" width="7.85546875" style="3" customWidth="1"/>
    <col min="2" max="2" width="20.85546875" style="3" customWidth="1"/>
    <col min="3" max="3" width="17.85546875" style="3" customWidth="1"/>
    <col min="4" max="4" width="31.28515625" style="3" customWidth="1"/>
    <col min="5" max="5" width="17" style="3" customWidth="1"/>
    <col min="6" max="6" width="8.85546875" style="3" customWidth="1"/>
    <col min="7" max="9" width="22" style="13" customWidth="1"/>
    <col min="10" max="26" width="22" style="13" hidden="1" customWidth="1"/>
    <col min="27" max="27" width="20.5703125" style="13" customWidth="1"/>
    <col min="28" max="28" width="23" style="13" customWidth="1"/>
    <col min="29" max="31" width="15.140625" style="13" customWidth="1"/>
    <col min="32" max="32" width="27.7109375" style="3" customWidth="1"/>
    <col min="33" max="33" width="18.42578125" style="3" customWidth="1"/>
    <col min="34" max="1027" width="9.140625" style="3" customWidth="1"/>
    <col min="1028" max="16384" width="9" style="3"/>
  </cols>
  <sheetData>
    <row r="1" spans="1:34" ht="1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ht="15" customHeight="1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4" ht="36" customHeight="1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4" ht="15" customHeight="1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4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  <c r="AD5" s="4"/>
      <c r="AE5" s="4"/>
    </row>
    <row r="6" spans="1:34" ht="24.75" customHeight="1">
      <c r="A6" s="140" t="s">
        <v>2</v>
      </c>
      <c r="B6" s="140"/>
      <c r="C6" s="114" t="s">
        <v>238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41"/>
      <c r="AE6" s="141"/>
      <c r="AF6" s="114"/>
    </row>
    <row r="7" spans="1:34" ht="42" customHeight="1">
      <c r="A7" s="140" t="s">
        <v>236</v>
      </c>
      <c r="B7" s="140"/>
      <c r="C7" s="114" t="s">
        <v>237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41"/>
      <c r="AE7" s="141"/>
      <c r="AF7" s="114"/>
    </row>
    <row r="8" spans="1:34" ht="43.5" customHeight="1">
      <c r="A8" s="136" t="s">
        <v>235</v>
      </c>
      <c r="B8" s="137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38"/>
    </row>
    <row r="9" spans="1:34" ht="125.25" customHeight="1">
      <c r="A9" s="142" t="s">
        <v>3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3"/>
      <c r="AE9" s="143"/>
      <c r="AF9" s="142"/>
    </row>
    <row r="10" spans="1:34" ht="60.75" customHeight="1">
      <c r="A10" s="140" t="s">
        <v>4</v>
      </c>
      <c r="B10" s="140" t="s">
        <v>5</v>
      </c>
      <c r="C10" s="140"/>
      <c r="D10" s="144" t="s">
        <v>6</v>
      </c>
      <c r="E10" s="140" t="s">
        <v>7</v>
      </c>
      <c r="F10" s="144" t="s">
        <v>8</v>
      </c>
      <c r="G10" s="6" t="s">
        <v>232</v>
      </c>
      <c r="H10" s="6" t="s">
        <v>233</v>
      </c>
      <c r="I10" s="6" t="s">
        <v>234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6" t="s">
        <v>25</v>
      </c>
      <c r="AA10" s="7" t="s">
        <v>26</v>
      </c>
      <c r="AB10" s="7" t="s">
        <v>27</v>
      </c>
      <c r="AC10" s="144" t="s">
        <v>239</v>
      </c>
      <c r="AD10" s="8" t="s">
        <v>28</v>
      </c>
      <c r="AE10" s="104" t="s">
        <v>243</v>
      </c>
      <c r="AF10" s="105" t="s">
        <v>244</v>
      </c>
    </row>
    <row r="11" spans="1:34" ht="45" customHeight="1">
      <c r="A11" s="140"/>
      <c r="B11" s="140"/>
      <c r="C11" s="140"/>
      <c r="D11" s="144"/>
      <c r="E11" s="140"/>
      <c r="F11" s="144"/>
      <c r="G11" s="6" t="s">
        <v>29</v>
      </c>
      <c r="H11" s="6" t="s">
        <v>29</v>
      </c>
      <c r="I11" s="6" t="s">
        <v>29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29</v>
      </c>
      <c r="P11" s="6" t="s">
        <v>29</v>
      </c>
      <c r="Q11" s="6" t="s">
        <v>29</v>
      </c>
      <c r="R11" s="6" t="s">
        <v>29</v>
      </c>
      <c r="S11" s="6" t="s">
        <v>29</v>
      </c>
      <c r="T11" s="6" t="s">
        <v>29</v>
      </c>
      <c r="U11" s="6" t="s">
        <v>29</v>
      </c>
      <c r="V11" s="6" t="s">
        <v>29</v>
      </c>
      <c r="W11" s="6" t="s">
        <v>29</v>
      </c>
      <c r="X11" s="6" t="s">
        <v>29</v>
      </c>
      <c r="Y11" s="6" t="s">
        <v>29</v>
      </c>
      <c r="Z11" s="6" t="s">
        <v>29</v>
      </c>
      <c r="AA11" s="9"/>
      <c r="AB11" s="9"/>
      <c r="AC11" s="144"/>
      <c r="AD11" s="10"/>
      <c r="AE11" s="106"/>
      <c r="AF11" s="106"/>
    </row>
    <row r="12" spans="1:34" ht="52.5" customHeight="1">
      <c r="A12" s="11" t="s">
        <v>51</v>
      </c>
      <c r="B12" s="114" t="s">
        <v>52</v>
      </c>
      <c r="C12" s="114"/>
      <c r="D12" s="7"/>
      <c r="E12" s="11" t="s">
        <v>53</v>
      </c>
      <c r="F12" s="12">
        <v>50</v>
      </c>
      <c r="G12" s="24" t="s">
        <v>54</v>
      </c>
      <c r="H12" s="6" t="s">
        <v>55</v>
      </c>
      <c r="I12" s="25" t="s">
        <v>56</v>
      </c>
      <c r="J12" s="6" t="s">
        <v>30</v>
      </c>
      <c r="K12" s="6" t="s">
        <v>31</v>
      </c>
      <c r="L12" s="6" t="s">
        <v>32</v>
      </c>
      <c r="M12" s="6" t="s">
        <v>33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6" t="s">
        <v>39</v>
      </c>
      <c r="T12" s="6" t="s">
        <v>40</v>
      </c>
      <c r="U12" s="6" t="s">
        <v>41</v>
      </c>
      <c r="V12" s="6" t="s">
        <v>42</v>
      </c>
      <c r="W12" s="6" t="s">
        <v>43</v>
      </c>
      <c r="X12" s="6" t="s">
        <v>44</v>
      </c>
      <c r="Y12" s="6" t="s">
        <v>45</v>
      </c>
      <c r="Z12" s="6" t="s">
        <v>46</v>
      </c>
      <c r="AA12" s="6">
        <v>37.9</v>
      </c>
      <c r="AB12" s="6">
        <v>2.1800000000000002</v>
      </c>
      <c r="AC12" s="6">
        <v>1739.95</v>
      </c>
      <c r="AD12" s="6">
        <v>86997.5</v>
      </c>
      <c r="AE12" s="107">
        <f>AD12*0.25</f>
        <v>21749.375</v>
      </c>
      <c r="AF12" s="107">
        <f>AD12+AE12</f>
        <v>108746.875</v>
      </c>
      <c r="AG12" s="13"/>
      <c r="AH12" s="13"/>
    </row>
    <row r="13" spans="1:34" ht="52.5" customHeight="1">
      <c r="A13" s="100" t="s">
        <v>57</v>
      </c>
      <c r="B13" s="117" t="s">
        <v>245</v>
      </c>
      <c r="C13" s="116"/>
      <c r="D13" s="7"/>
      <c r="E13" s="100" t="s">
        <v>53</v>
      </c>
      <c r="F13" s="12">
        <v>20</v>
      </c>
      <c r="G13" s="109">
        <v>152</v>
      </c>
      <c r="H13" s="103">
        <v>160</v>
      </c>
      <c r="I13" s="109">
        <v>120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>
        <v>21.16601</v>
      </c>
      <c r="AB13" s="103">
        <v>14.7</v>
      </c>
      <c r="AC13" s="103">
        <v>144</v>
      </c>
      <c r="AD13" s="103">
        <f>AC13*F13</f>
        <v>2880</v>
      </c>
      <c r="AE13" s="107">
        <f>AD13*0.25</f>
        <v>720</v>
      </c>
      <c r="AF13" s="107">
        <f>AD13+AE13</f>
        <v>3600</v>
      </c>
      <c r="AG13" s="13"/>
      <c r="AH13" s="13"/>
    </row>
    <row r="14" spans="1:34" ht="52.5" customHeight="1">
      <c r="A14" s="100" t="s">
        <v>62</v>
      </c>
      <c r="B14" s="114" t="s">
        <v>58</v>
      </c>
      <c r="C14" s="114"/>
      <c r="D14" s="7"/>
      <c r="E14" s="11" t="s">
        <v>53</v>
      </c>
      <c r="F14" s="12">
        <v>30</v>
      </c>
      <c r="G14" s="26" t="s">
        <v>59</v>
      </c>
      <c r="H14" s="6" t="s">
        <v>60</v>
      </c>
      <c r="I14" s="27" t="s">
        <v>61</v>
      </c>
      <c r="J14" s="6" t="s">
        <v>30</v>
      </c>
      <c r="K14" s="6" t="s">
        <v>31</v>
      </c>
      <c r="L14" s="6" t="s">
        <v>32</v>
      </c>
      <c r="M14" s="6" t="s">
        <v>33</v>
      </c>
      <c r="N14" s="6" t="s">
        <v>34</v>
      </c>
      <c r="O14" s="6" t="s">
        <v>35</v>
      </c>
      <c r="P14" s="6" t="s">
        <v>36</v>
      </c>
      <c r="Q14" s="6" t="s">
        <v>37</v>
      </c>
      <c r="R14" s="6" t="s">
        <v>38</v>
      </c>
      <c r="S14" s="6" t="s">
        <v>39</v>
      </c>
      <c r="T14" s="6" t="s">
        <v>40</v>
      </c>
      <c r="U14" s="6" t="s">
        <v>41</v>
      </c>
      <c r="V14" s="6" t="s">
        <v>42</v>
      </c>
      <c r="W14" s="6" t="s">
        <v>43</v>
      </c>
      <c r="X14" s="6" t="s">
        <v>44</v>
      </c>
      <c r="Y14" s="6" t="s">
        <v>45</v>
      </c>
      <c r="Z14" s="6" t="s">
        <v>46</v>
      </c>
      <c r="AA14" s="6">
        <v>18.399999999999999</v>
      </c>
      <c r="AB14" s="6">
        <v>2.2400000000000002</v>
      </c>
      <c r="AC14" s="6">
        <v>821.23</v>
      </c>
      <c r="AD14" s="6">
        <v>24636.9</v>
      </c>
      <c r="AE14" s="107">
        <f t="shared" ref="AE14:AE52" si="0">AD14*0.25</f>
        <v>6159.2250000000004</v>
      </c>
      <c r="AF14" s="107">
        <f t="shared" ref="AF14:AF52" si="1">AD14+AE14</f>
        <v>30796.125</v>
      </c>
      <c r="AG14" s="13"/>
      <c r="AH14" s="13"/>
    </row>
    <row r="15" spans="1:34" ht="52.5" customHeight="1">
      <c r="A15" s="100" t="s">
        <v>66</v>
      </c>
      <c r="B15" s="114" t="s">
        <v>58</v>
      </c>
      <c r="C15" s="114"/>
      <c r="D15" s="7"/>
      <c r="E15" s="11" t="s">
        <v>53</v>
      </c>
      <c r="F15" s="12">
        <v>30</v>
      </c>
      <c r="G15" s="28" t="s">
        <v>63</v>
      </c>
      <c r="H15" s="6" t="s">
        <v>64</v>
      </c>
      <c r="I15" s="29" t="s">
        <v>65</v>
      </c>
      <c r="J15" s="6" t="s">
        <v>30</v>
      </c>
      <c r="K15" s="6" t="s">
        <v>31</v>
      </c>
      <c r="L15" s="6" t="s">
        <v>32</v>
      </c>
      <c r="M15" s="6" t="s">
        <v>33</v>
      </c>
      <c r="N15" s="6" t="s">
        <v>34</v>
      </c>
      <c r="O15" s="6" t="s">
        <v>35</v>
      </c>
      <c r="P15" s="6" t="s">
        <v>36</v>
      </c>
      <c r="Q15" s="6" t="s">
        <v>37</v>
      </c>
      <c r="R15" s="6" t="s">
        <v>38</v>
      </c>
      <c r="S15" s="6" t="s">
        <v>39</v>
      </c>
      <c r="T15" s="6" t="s">
        <v>40</v>
      </c>
      <c r="U15" s="6" t="s">
        <v>41</v>
      </c>
      <c r="V15" s="6" t="s">
        <v>42</v>
      </c>
      <c r="W15" s="6" t="s">
        <v>43</v>
      </c>
      <c r="X15" s="6" t="s">
        <v>44</v>
      </c>
      <c r="Y15" s="6" t="s">
        <v>45</v>
      </c>
      <c r="Z15" s="6" t="s">
        <v>46</v>
      </c>
      <c r="AA15" s="6">
        <v>213.1</v>
      </c>
      <c r="AB15" s="6">
        <v>9.49</v>
      </c>
      <c r="AC15" s="6">
        <v>2245.2199999999998</v>
      </c>
      <c r="AD15" s="6">
        <v>67356.600000000006</v>
      </c>
      <c r="AE15" s="107">
        <f t="shared" si="0"/>
        <v>16839.150000000001</v>
      </c>
      <c r="AF15" s="107">
        <f t="shared" si="1"/>
        <v>84195.75</v>
      </c>
      <c r="AG15" s="13"/>
      <c r="AH15" s="13"/>
    </row>
    <row r="16" spans="1:34" ht="52.5" customHeight="1">
      <c r="A16" s="100" t="s">
        <v>71</v>
      </c>
      <c r="B16" s="114" t="s">
        <v>67</v>
      </c>
      <c r="C16" s="114"/>
      <c r="D16" s="7"/>
      <c r="E16" s="11" t="s">
        <v>53</v>
      </c>
      <c r="F16" s="12">
        <v>25</v>
      </c>
      <c r="G16" s="30" t="s">
        <v>68</v>
      </c>
      <c r="H16" s="6" t="s">
        <v>69</v>
      </c>
      <c r="I16" s="31" t="s">
        <v>70</v>
      </c>
      <c r="J16" s="6" t="s">
        <v>30</v>
      </c>
      <c r="K16" s="6" t="s">
        <v>31</v>
      </c>
      <c r="L16" s="6" t="s">
        <v>32</v>
      </c>
      <c r="M16" s="6" t="s">
        <v>33</v>
      </c>
      <c r="N16" s="6" t="s">
        <v>34</v>
      </c>
      <c r="O16" s="6" t="s">
        <v>35</v>
      </c>
      <c r="P16" s="6" t="s">
        <v>36</v>
      </c>
      <c r="Q16" s="6" t="s">
        <v>37</v>
      </c>
      <c r="R16" s="6" t="s">
        <v>38</v>
      </c>
      <c r="S16" s="6" t="s">
        <v>39</v>
      </c>
      <c r="T16" s="6" t="s">
        <v>40</v>
      </c>
      <c r="U16" s="6" t="s">
        <v>41</v>
      </c>
      <c r="V16" s="6" t="s">
        <v>42</v>
      </c>
      <c r="W16" s="6" t="s">
        <v>43</v>
      </c>
      <c r="X16" s="6" t="s">
        <v>44</v>
      </c>
      <c r="Y16" s="6" t="s">
        <v>45</v>
      </c>
      <c r="Z16" s="6" t="s">
        <v>46</v>
      </c>
      <c r="AA16" s="6">
        <v>95.34</v>
      </c>
      <c r="AB16" s="6">
        <v>3.97</v>
      </c>
      <c r="AC16" s="6">
        <v>2400.33</v>
      </c>
      <c r="AD16" s="6">
        <v>60008.25</v>
      </c>
      <c r="AE16" s="107">
        <f t="shared" si="0"/>
        <v>15002.0625</v>
      </c>
      <c r="AF16" s="107">
        <f t="shared" si="1"/>
        <v>75010.3125</v>
      </c>
      <c r="AG16" s="13"/>
      <c r="AH16" s="13"/>
    </row>
    <row r="17" spans="1:34" ht="52.5" customHeight="1">
      <c r="A17" s="100" t="s">
        <v>76</v>
      </c>
      <c r="B17" s="114" t="s">
        <v>72</v>
      </c>
      <c r="C17" s="114"/>
      <c r="D17" s="7"/>
      <c r="E17" s="11" t="s">
        <v>53</v>
      </c>
      <c r="F17" s="12">
        <v>1</v>
      </c>
      <c r="G17" s="32" t="s">
        <v>73</v>
      </c>
      <c r="H17" s="6" t="s">
        <v>74</v>
      </c>
      <c r="I17" s="33" t="s">
        <v>75</v>
      </c>
      <c r="J17" s="6" t="s">
        <v>30</v>
      </c>
      <c r="K17" s="6" t="s">
        <v>31</v>
      </c>
      <c r="L17" s="6" t="s">
        <v>32</v>
      </c>
      <c r="M17" s="6" t="s">
        <v>33</v>
      </c>
      <c r="N17" s="6" t="s">
        <v>34</v>
      </c>
      <c r="O17" s="6" t="s">
        <v>35</v>
      </c>
      <c r="P17" s="6" t="s">
        <v>36</v>
      </c>
      <c r="Q17" s="6" t="s">
        <v>37</v>
      </c>
      <c r="R17" s="6" t="s">
        <v>38</v>
      </c>
      <c r="S17" s="6" t="s">
        <v>39</v>
      </c>
      <c r="T17" s="6" t="s">
        <v>40</v>
      </c>
      <c r="U17" s="6" t="s">
        <v>41</v>
      </c>
      <c r="V17" s="6" t="s">
        <v>42</v>
      </c>
      <c r="W17" s="6" t="s">
        <v>43</v>
      </c>
      <c r="X17" s="6" t="s">
        <v>44</v>
      </c>
      <c r="Y17" s="6" t="s">
        <v>45</v>
      </c>
      <c r="Z17" s="6" t="s">
        <v>46</v>
      </c>
      <c r="AA17" s="6">
        <v>7411.26</v>
      </c>
      <c r="AB17" s="6">
        <v>3.36</v>
      </c>
      <c r="AC17" s="6">
        <v>220757.88</v>
      </c>
      <c r="AD17" s="6">
        <v>220757.88</v>
      </c>
      <c r="AE17" s="107">
        <f t="shared" si="0"/>
        <v>55189.47</v>
      </c>
      <c r="AF17" s="107">
        <f t="shared" si="1"/>
        <v>275947.34999999998</v>
      </c>
      <c r="AG17" s="13"/>
      <c r="AH17" s="13"/>
    </row>
    <row r="18" spans="1:34" ht="52.5" customHeight="1">
      <c r="A18" s="108" t="s">
        <v>77</v>
      </c>
      <c r="B18" s="114" t="s">
        <v>78</v>
      </c>
      <c r="C18" s="114"/>
      <c r="D18" s="7"/>
      <c r="E18" s="11" t="s">
        <v>53</v>
      </c>
      <c r="F18" s="12">
        <v>2</v>
      </c>
      <c r="G18" s="34" t="s">
        <v>79</v>
      </c>
      <c r="H18" s="6" t="s">
        <v>80</v>
      </c>
      <c r="I18" s="35" t="s">
        <v>81</v>
      </c>
      <c r="J18" s="6" t="s">
        <v>30</v>
      </c>
      <c r="K18" s="6" t="s">
        <v>31</v>
      </c>
      <c r="L18" s="6" t="s">
        <v>32</v>
      </c>
      <c r="M18" s="6" t="s">
        <v>33</v>
      </c>
      <c r="N18" s="6" t="s">
        <v>34</v>
      </c>
      <c r="O18" s="6" t="s">
        <v>35</v>
      </c>
      <c r="P18" s="6" t="s">
        <v>36</v>
      </c>
      <c r="Q18" s="6" t="s">
        <v>37</v>
      </c>
      <c r="R18" s="6" t="s">
        <v>38</v>
      </c>
      <c r="S18" s="6" t="s">
        <v>39</v>
      </c>
      <c r="T18" s="6" t="s">
        <v>40</v>
      </c>
      <c r="U18" s="6" t="s">
        <v>41</v>
      </c>
      <c r="V18" s="6" t="s">
        <v>42</v>
      </c>
      <c r="W18" s="6" t="s">
        <v>43</v>
      </c>
      <c r="X18" s="6" t="s">
        <v>44</v>
      </c>
      <c r="Y18" s="6" t="s">
        <v>45</v>
      </c>
      <c r="Z18" s="6" t="s">
        <v>46</v>
      </c>
      <c r="AA18" s="6">
        <v>5410.18</v>
      </c>
      <c r="AB18" s="6">
        <v>8.5500000000000007</v>
      </c>
      <c r="AC18" s="6">
        <v>63260.76</v>
      </c>
      <c r="AD18" s="6">
        <v>126521.52</v>
      </c>
      <c r="AE18" s="107">
        <f t="shared" si="0"/>
        <v>31630.38</v>
      </c>
      <c r="AF18" s="107">
        <f t="shared" si="1"/>
        <v>158151.9</v>
      </c>
      <c r="AG18" s="13"/>
      <c r="AH18" s="13"/>
    </row>
    <row r="19" spans="1:34" ht="52.5" customHeight="1">
      <c r="A19" s="108" t="s">
        <v>82</v>
      </c>
      <c r="B19" s="114" t="s">
        <v>83</v>
      </c>
      <c r="C19" s="114"/>
      <c r="D19" s="7"/>
      <c r="E19" s="11" t="s">
        <v>53</v>
      </c>
      <c r="F19" s="12">
        <v>10</v>
      </c>
      <c r="G19" s="36" t="s">
        <v>84</v>
      </c>
      <c r="H19" s="6" t="s">
        <v>85</v>
      </c>
      <c r="I19" s="37" t="s">
        <v>86</v>
      </c>
      <c r="J19" s="6" t="s">
        <v>30</v>
      </c>
      <c r="K19" s="6" t="s">
        <v>31</v>
      </c>
      <c r="L19" s="6" t="s">
        <v>32</v>
      </c>
      <c r="M19" s="6" t="s">
        <v>33</v>
      </c>
      <c r="N19" s="6" t="s">
        <v>34</v>
      </c>
      <c r="O19" s="6" t="s">
        <v>35</v>
      </c>
      <c r="P19" s="6" t="s">
        <v>36</v>
      </c>
      <c r="Q19" s="6" t="s">
        <v>37</v>
      </c>
      <c r="R19" s="6" t="s">
        <v>38</v>
      </c>
      <c r="S19" s="6" t="s">
        <v>39</v>
      </c>
      <c r="T19" s="6" t="s">
        <v>40</v>
      </c>
      <c r="U19" s="6" t="s">
        <v>41</v>
      </c>
      <c r="V19" s="6" t="s">
        <v>42</v>
      </c>
      <c r="W19" s="6" t="s">
        <v>43</v>
      </c>
      <c r="X19" s="6" t="s">
        <v>44</v>
      </c>
      <c r="Y19" s="6" t="s">
        <v>45</v>
      </c>
      <c r="Z19" s="6" t="s">
        <v>46</v>
      </c>
      <c r="AA19" s="6">
        <v>41.59</v>
      </c>
      <c r="AB19" s="6">
        <v>7</v>
      </c>
      <c r="AC19" s="6">
        <v>594.19000000000005</v>
      </c>
      <c r="AD19" s="6">
        <v>5941.9</v>
      </c>
      <c r="AE19" s="107">
        <f t="shared" si="0"/>
        <v>1485.4749999999999</v>
      </c>
      <c r="AF19" s="107">
        <f t="shared" si="1"/>
        <v>7427.375</v>
      </c>
      <c r="AG19" s="13"/>
      <c r="AH19" s="13"/>
    </row>
    <row r="20" spans="1:34" ht="52.5" customHeight="1">
      <c r="A20" s="108" t="s">
        <v>87</v>
      </c>
      <c r="B20" s="114" t="s">
        <v>83</v>
      </c>
      <c r="C20" s="114"/>
      <c r="D20" s="7"/>
      <c r="E20" s="11" t="s">
        <v>53</v>
      </c>
      <c r="F20" s="12">
        <v>10</v>
      </c>
      <c r="G20" s="38" t="s">
        <v>88</v>
      </c>
      <c r="H20" s="6" t="s">
        <v>60</v>
      </c>
      <c r="I20" s="39" t="s">
        <v>89</v>
      </c>
      <c r="J20" s="6" t="s">
        <v>30</v>
      </c>
      <c r="K20" s="6" t="s">
        <v>31</v>
      </c>
      <c r="L20" s="6" t="s">
        <v>32</v>
      </c>
      <c r="M20" s="6" t="s">
        <v>33</v>
      </c>
      <c r="N20" s="6" t="s">
        <v>34</v>
      </c>
      <c r="O20" s="6" t="s">
        <v>35</v>
      </c>
      <c r="P20" s="6" t="s">
        <v>36</v>
      </c>
      <c r="Q20" s="6" t="s">
        <v>37</v>
      </c>
      <c r="R20" s="6" t="s">
        <v>38</v>
      </c>
      <c r="S20" s="6" t="s">
        <v>39</v>
      </c>
      <c r="T20" s="6" t="s">
        <v>40</v>
      </c>
      <c r="U20" s="6" t="s">
        <v>41</v>
      </c>
      <c r="V20" s="6" t="s">
        <v>42</v>
      </c>
      <c r="W20" s="6" t="s">
        <v>43</v>
      </c>
      <c r="X20" s="6" t="s">
        <v>44</v>
      </c>
      <c r="Y20" s="6" t="s">
        <v>45</v>
      </c>
      <c r="Z20" s="6" t="s">
        <v>46</v>
      </c>
      <c r="AA20" s="6">
        <v>8.01</v>
      </c>
      <c r="AB20" s="6">
        <v>1</v>
      </c>
      <c r="AC20" s="6">
        <v>797.18</v>
      </c>
      <c r="AD20" s="6">
        <v>7971.8</v>
      </c>
      <c r="AE20" s="107">
        <f t="shared" si="0"/>
        <v>1992.95</v>
      </c>
      <c r="AF20" s="107">
        <f t="shared" si="1"/>
        <v>9964.75</v>
      </c>
      <c r="AG20" s="13"/>
      <c r="AH20" s="13"/>
    </row>
    <row r="21" spans="1:34" ht="52.5" customHeight="1">
      <c r="A21" s="108" t="s">
        <v>90</v>
      </c>
      <c r="B21" s="114" t="s">
        <v>91</v>
      </c>
      <c r="C21" s="114"/>
      <c r="D21" s="7"/>
      <c r="E21" s="11" t="s">
        <v>53</v>
      </c>
      <c r="F21" s="12">
        <v>4</v>
      </c>
      <c r="G21" s="40" t="s">
        <v>92</v>
      </c>
      <c r="H21" s="6" t="s">
        <v>93</v>
      </c>
      <c r="I21" s="41" t="s">
        <v>94</v>
      </c>
      <c r="J21" s="6" t="s">
        <v>30</v>
      </c>
      <c r="K21" s="6" t="s">
        <v>31</v>
      </c>
      <c r="L21" s="6" t="s">
        <v>32</v>
      </c>
      <c r="M21" s="6" t="s">
        <v>33</v>
      </c>
      <c r="N21" s="6" t="s">
        <v>34</v>
      </c>
      <c r="O21" s="6" t="s">
        <v>35</v>
      </c>
      <c r="P21" s="6" t="s">
        <v>36</v>
      </c>
      <c r="Q21" s="6" t="s">
        <v>37</v>
      </c>
      <c r="R21" s="6" t="s">
        <v>38</v>
      </c>
      <c r="S21" s="6" t="s">
        <v>39</v>
      </c>
      <c r="T21" s="6" t="s">
        <v>40</v>
      </c>
      <c r="U21" s="6" t="s">
        <v>41</v>
      </c>
      <c r="V21" s="6" t="s">
        <v>42</v>
      </c>
      <c r="W21" s="6" t="s">
        <v>43</v>
      </c>
      <c r="X21" s="6" t="s">
        <v>44</v>
      </c>
      <c r="Y21" s="6" t="s">
        <v>45</v>
      </c>
      <c r="Z21" s="6" t="s">
        <v>46</v>
      </c>
      <c r="AA21" s="6">
        <v>1525.82</v>
      </c>
      <c r="AB21" s="6">
        <v>4.37</v>
      </c>
      <c r="AC21" s="6">
        <v>34954.699999999997</v>
      </c>
      <c r="AD21" s="6">
        <v>139818.79999999999</v>
      </c>
      <c r="AE21" s="107">
        <f t="shared" si="0"/>
        <v>34954.699999999997</v>
      </c>
      <c r="AF21" s="107">
        <f t="shared" si="1"/>
        <v>174773.5</v>
      </c>
      <c r="AG21" s="13"/>
      <c r="AH21" s="13"/>
    </row>
    <row r="22" spans="1:34" ht="52.5" customHeight="1">
      <c r="A22" s="108" t="s">
        <v>95</v>
      </c>
      <c r="B22" s="114" t="s">
        <v>96</v>
      </c>
      <c r="C22" s="114"/>
      <c r="D22" s="7"/>
      <c r="E22" s="11" t="s">
        <v>53</v>
      </c>
      <c r="F22" s="12">
        <v>4</v>
      </c>
      <c r="G22" s="42" t="s">
        <v>97</v>
      </c>
      <c r="H22" s="6" t="s">
        <v>98</v>
      </c>
      <c r="I22" s="43" t="s">
        <v>99</v>
      </c>
      <c r="J22" s="6" t="s">
        <v>30</v>
      </c>
      <c r="K22" s="6" t="s">
        <v>31</v>
      </c>
      <c r="L22" s="6" t="s">
        <v>32</v>
      </c>
      <c r="M22" s="6" t="s">
        <v>33</v>
      </c>
      <c r="N22" s="6" t="s">
        <v>34</v>
      </c>
      <c r="O22" s="6" t="s">
        <v>35</v>
      </c>
      <c r="P22" s="6" t="s">
        <v>36</v>
      </c>
      <c r="Q22" s="6" t="s">
        <v>37</v>
      </c>
      <c r="R22" s="6" t="s">
        <v>38</v>
      </c>
      <c r="S22" s="6" t="s">
        <v>39</v>
      </c>
      <c r="T22" s="6" t="s">
        <v>40</v>
      </c>
      <c r="U22" s="6" t="s">
        <v>41</v>
      </c>
      <c r="V22" s="6" t="s">
        <v>42</v>
      </c>
      <c r="W22" s="6" t="s">
        <v>43</v>
      </c>
      <c r="X22" s="6" t="s">
        <v>44</v>
      </c>
      <c r="Y22" s="6" t="s">
        <v>45</v>
      </c>
      <c r="Z22" s="6" t="s">
        <v>46</v>
      </c>
      <c r="AA22" s="6">
        <v>1767.32</v>
      </c>
      <c r="AB22" s="6">
        <v>4.62</v>
      </c>
      <c r="AC22" s="6">
        <v>38273.75</v>
      </c>
      <c r="AD22" s="6">
        <v>153095</v>
      </c>
      <c r="AE22" s="107">
        <f t="shared" si="0"/>
        <v>38273.75</v>
      </c>
      <c r="AF22" s="107">
        <f t="shared" si="1"/>
        <v>191368.75</v>
      </c>
      <c r="AG22" s="13"/>
      <c r="AH22" s="13"/>
    </row>
    <row r="23" spans="1:34" ht="52.5" customHeight="1">
      <c r="A23" s="108" t="s">
        <v>100</v>
      </c>
      <c r="B23" s="114" t="s">
        <v>101</v>
      </c>
      <c r="C23" s="114"/>
      <c r="D23" s="7"/>
      <c r="E23" s="11" t="s">
        <v>53</v>
      </c>
      <c r="F23" s="12">
        <v>6</v>
      </c>
      <c r="G23" s="44" t="s">
        <v>102</v>
      </c>
      <c r="H23" s="6" t="s">
        <v>103</v>
      </c>
      <c r="I23" s="45" t="s">
        <v>104</v>
      </c>
      <c r="J23" s="6" t="s">
        <v>30</v>
      </c>
      <c r="K23" s="6" t="s">
        <v>31</v>
      </c>
      <c r="L23" s="6" t="s">
        <v>32</v>
      </c>
      <c r="M23" s="6" t="s">
        <v>33</v>
      </c>
      <c r="N23" s="6" t="s">
        <v>34</v>
      </c>
      <c r="O23" s="6" t="s">
        <v>35</v>
      </c>
      <c r="P23" s="6" t="s">
        <v>36</v>
      </c>
      <c r="Q23" s="6" t="s">
        <v>37</v>
      </c>
      <c r="R23" s="6" t="s">
        <v>38</v>
      </c>
      <c r="S23" s="6" t="s">
        <v>39</v>
      </c>
      <c r="T23" s="6" t="s">
        <v>40</v>
      </c>
      <c r="U23" s="6" t="s">
        <v>41</v>
      </c>
      <c r="V23" s="6" t="s">
        <v>42</v>
      </c>
      <c r="W23" s="6" t="s">
        <v>43</v>
      </c>
      <c r="X23" s="6" t="s">
        <v>44</v>
      </c>
      <c r="Y23" s="6" t="s">
        <v>45</v>
      </c>
      <c r="Z23" s="6" t="s">
        <v>46</v>
      </c>
      <c r="AA23" s="6">
        <v>47.69</v>
      </c>
      <c r="AB23" s="6">
        <v>1.18</v>
      </c>
      <c r="AC23" s="6">
        <v>4054.67</v>
      </c>
      <c r="AD23" s="6">
        <v>24328.02</v>
      </c>
      <c r="AE23" s="107">
        <f t="shared" si="0"/>
        <v>6082.0050000000001</v>
      </c>
      <c r="AF23" s="107">
        <f t="shared" si="1"/>
        <v>30410.025000000001</v>
      </c>
      <c r="AG23" s="13"/>
      <c r="AH23" s="13"/>
    </row>
    <row r="24" spans="1:34" ht="52.5" customHeight="1">
      <c r="A24" s="108" t="s">
        <v>105</v>
      </c>
      <c r="B24" s="114" t="s">
        <v>106</v>
      </c>
      <c r="C24" s="114"/>
      <c r="D24" s="7"/>
      <c r="E24" s="11" t="s">
        <v>53</v>
      </c>
      <c r="F24" s="12">
        <v>5</v>
      </c>
      <c r="G24" s="46" t="s">
        <v>107</v>
      </c>
      <c r="H24" s="6" t="s">
        <v>69</v>
      </c>
      <c r="I24" s="47" t="s">
        <v>108</v>
      </c>
      <c r="J24" s="6" t="s">
        <v>30</v>
      </c>
      <c r="K24" s="6" t="s">
        <v>31</v>
      </c>
      <c r="L24" s="6" t="s">
        <v>32</v>
      </c>
      <c r="M24" s="6" t="s">
        <v>33</v>
      </c>
      <c r="N24" s="6" t="s">
        <v>34</v>
      </c>
      <c r="O24" s="6" t="s">
        <v>35</v>
      </c>
      <c r="P24" s="6" t="s">
        <v>36</v>
      </c>
      <c r="Q24" s="6" t="s">
        <v>37</v>
      </c>
      <c r="R24" s="6" t="s">
        <v>38</v>
      </c>
      <c r="S24" s="6" t="s">
        <v>39</v>
      </c>
      <c r="T24" s="6" t="s">
        <v>40</v>
      </c>
      <c r="U24" s="6" t="s">
        <v>41</v>
      </c>
      <c r="V24" s="6" t="s">
        <v>42</v>
      </c>
      <c r="W24" s="6" t="s">
        <v>43</v>
      </c>
      <c r="X24" s="6" t="s">
        <v>44</v>
      </c>
      <c r="Y24" s="6" t="s">
        <v>45</v>
      </c>
      <c r="Z24" s="6" t="s">
        <v>46</v>
      </c>
      <c r="AA24" s="6">
        <v>380.09</v>
      </c>
      <c r="AB24" s="6">
        <v>14.59</v>
      </c>
      <c r="AC24" s="6">
        <v>2605.08</v>
      </c>
      <c r="AD24" s="6">
        <v>13025.4</v>
      </c>
      <c r="AE24" s="107">
        <f t="shared" si="0"/>
        <v>3256.35</v>
      </c>
      <c r="AF24" s="107">
        <f t="shared" si="1"/>
        <v>16281.75</v>
      </c>
      <c r="AG24" s="13"/>
      <c r="AH24" s="13"/>
    </row>
    <row r="25" spans="1:34" ht="52.5" customHeight="1">
      <c r="A25" s="108" t="s">
        <v>109</v>
      </c>
      <c r="B25" s="114" t="s">
        <v>110</v>
      </c>
      <c r="C25" s="114"/>
      <c r="D25" s="7"/>
      <c r="E25" s="11" t="s">
        <v>53</v>
      </c>
      <c r="F25" s="12">
        <v>1</v>
      </c>
      <c r="G25" s="48" t="s">
        <v>111</v>
      </c>
      <c r="H25" s="6" t="s">
        <v>112</v>
      </c>
      <c r="I25" s="49" t="s">
        <v>113</v>
      </c>
      <c r="J25" s="6" t="s">
        <v>30</v>
      </c>
      <c r="K25" s="6" t="s">
        <v>31</v>
      </c>
      <c r="L25" s="6" t="s">
        <v>32</v>
      </c>
      <c r="M25" s="6" t="s">
        <v>33</v>
      </c>
      <c r="N25" s="6" t="s">
        <v>34</v>
      </c>
      <c r="O25" s="6" t="s">
        <v>35</v>
      </c>
      <c r="P25" s="6" t="s">
        <v>36</v>
      </c>
      <c r="Q25" s="6" t="s">
        <v>37</v>
      </c>
      <c r="R25" s="6" t="s">
        <v>38</v>
      </c>
      <c r="S25" s="6" t="s">
        <v>39</v>
      </c>
      <c r="T25" s="6" t="s">
        <v>40</v>
      </c>
      <c r="U25" s="6" t="s">
        <v>41</v>
      </c>
      <c r="V25" s="6" t="s">
        <v>42</v>
      </c>
      <c r="W25" s="6" t="s">
        <v>43</v>
      </c>
      <c r="X25" s="6" t="s">
        <v>44</v>
      </c>
      <c r="Y25" s="6" t="s">
        <v>45</v>
      </c>
      <c r="Z25" s="6" t="s">
        <v>46</v>
      </c>
      <c r="AA25" s="6">
        <v>7570.25</v>
      </c>
      <c r="AB25" s="6">
        <v>4.34</v>
      </c>
      <c r="AC25" s="6">
        <v>174557.71</v>
      </c>
      <c r="AD25" s="6">
        <v>174557.71</v>
      </c>
      <c r="AE25" s="107">
        <f t="shared" si="0"/>
        <v>43639.427499999998</v>
      </c>
      <c r="AF25" s="107">
        <f t="shared" si="1"/>
        <v>218197.13749999998</v>
      </c>
      <c r="AG25" s="13"/>
      <c r="AH25" s="13"/>
    </row>
    <row r="26" spans="1:34" ht="52.5" customHeight="1">
      <c r="A26" s="108" t="s">
        <v>114</v>
      </c>
      <c r="B26" s="114" t="s">
        <v>115</v>
      </c>
      <c r="C26" s="114"/>
      <c r="D26" s="7"/>
      <c r="E26" s="11" t="s">
        <v>53</v>
      </c>
      <c r="F26" s="12">
        <v>1</v>
      </c>
      <c r="G26" s="50" t="s">
        <v>116</v>
      </c>
      <c r="H26" s="6" t="s">
        <v>117</v>
      </c>
      <c r="I26" s="51" t="s">
        <v>118</v>
      </c>
      <c r="J26" s="6" t="s">
        <v>30</v>
      </c>
      <c r="K26" s="6" t="s">
        <v>31</v>
      </c>
      <c r="L26" s="6" t="s">
        <v>32</v>
      </c>
      <c r="M26" s="6" t="s">
        <v>33</v>
      </c>
      <c r="N26" s="6" t="s">
        <v>34</v>
      </c>
      <c r="O26" s="6" t="s">
        <v>35</v>
      </c>
      <c r="P26" s="6" t="s">
        <v>36</v>
      </c>
      <c r="Q26" s="6" t="s">
        <v>37</v>
      </c>
      <c r="R26" s="6" t="s">
        <v>38</v>
      </c>
      <c r="S26" s="6" t="s">
        <v>39</v>
      </c>
      <c r="T26" s="6" t="s">
        <v>40</v>
      </c>
      <c r="U26" s="6" t="s">
        <v>41</v>
      </c>
      <c r="V26" s="6" t="s">
        <v>42</v>
      </c>
      <c r="W26" s="6" t="s">
        <v>43</v>
      </c>
      <c r="X26" s="6" t="s">
        <v>44</v>
      </c>
      <c r="Y26" s="6" t="s">
        <v>45</v>
      </c>
      <c r="Z26" s="6" t="s">
        <v>46</v>
      </c>
      <c r="AA26" s="6">
        <v>20939.259999999998</v>
      </c>
      <c r="AB26" s="6">
        <v>10.29</v>
      </c>
      <c r="AC26" s="6">
        <v>203417.83</v>
      </c>
      <c r="AD26" s="6">
        <v>203417.83</v>
      </c>
      <c r="AE26" s="107">
        <f t="shared" si="0"/>
        <v>50854.457499999997</v>
      </c>
      <c r="AF26" s="107">
        <f t="shared" si="1"/>
        <v>254272.28749999998</v>
      </c>
      <c r="AG26" s="13"/>
      <c r="AH26" s="13"/>
    </row>
    <row r="27" spans="1:34" ht="52.5" customHeight="1">
      <c r="A27" s="108" t="s">
        <v>119</v>
      </c>
      <c r="B27" s="114" t="s">
        <v>120</v>
      </c>
      <c r="C27" s="114"/>
      <c r="D27" s="7"/>
      <c r="E27" s="11" t="s">
        <v>53</v>
      </c>
      <c r="F27" s="12">
        <v>6</v>
      </c>
      <c r="G27" s="52" t="s">
        <v>121</v>
      </c>
      <c r="H27" s="6" t="s">
        <v>69</v>
      </c>
      <c r="I27" s="53" t="s">
        <v>122</v>
      </c>
      <c r="J27" s="6" t="s">
        <v>30</v>
      </c>
      <c r="K27" s="6" t="s">
        <v>31</v>
      </c>
      <c r="L27" s="6" t="s">
        <v>32</v>
      </c>
      <c r="M27" s="6" t="s">
        <v>33</v>
      </c>
      <c r="N27" s="6" t="s">
        <v>34</v>
      </c>
      <c r="O27" s="6" t="s">
        <v>35</v>
      </c>
      <c r="P27" s="6" t="s">
        <v>36</v>
      </c>
      <c r="Q27" s="6" t="s">
        <v>37</v>
      </c>
      <c r="R27" s="6" t="s">
        <v>38</v>
      </c>
      <c r="S27" s="6" t="s">
        <v>39</v>
      </c>
      <c r="T27" s="6" t="s">
        <v>40</v>
      </c>
      <c r="U27" s="6" t="s">
        <v>41</v>
      </c>
      <c r="V27" s="6" t="s">
        <v>42</v>
      </c>
      <c r="W27" s="6" t="s">
        <v>43</v>
      </c>
      <c r="X27" s="6" t="s">
        <v>44</v>
      </c>
      <c r="Y27" s="6" t="s">
        <v>45</v>
      </c>
      <c r="Z27" s="6" t="s">
        <v>46</v>
      </c>
      <c r="AA27" s="6">
        <v>106</v>
      </c>
      <c r="AB27" s="6">
        <v>4.46</v>
      </c>
      <c r="AC27" s="6">
        <v>2377.84</v>
      </c>
      <c r="AD27" s="6">
        <v>14267.04</v>
      </c>
      <c r="AE27" s="107">
        <f t="shared" si="0"/>
        <v>3566.76</v>
      </c>
      <c r="AF27" s="107">
        <f t="shared" si="1"/>
        <v>17833.800000000003</v>
      </c>
      <c r="AG27" s="13"/>
      <c r="AH27" s="13"/>
    </row>
    <row r="28" spans="1:34" ht="52.5" customHeight="1">
      <c r="A28" s="108" t="s">
        <v>123</v>
      </c>
      <c r="B28" s="114" t="s">
        <v>124</v>
      </c>
      <c r="C28" s="114"/>
      <c r="D28" s="7"/>
      <c r="E28" s="11" t="s">
        <v>53</v>
      </c>
      <c r="F28" s="12">
        <v>40</v>
      </c>
      <c r="G28" s="54" t="s">
        <v>125</v>
      </c>
      <c r="H28" s="6" t="s">
        <v>126</v>
      </c>
      <c r="I28" s="55" t="s">
        <v>127</v>
      </c>
      <c r="J28" s="6" t="s">
        <v>30</v>
      </c>
      <c r="K28" s="6" t="s">
        <v>31</v>
      </c>
      <c r="L28" s="6" t="s">
        <v>32</v>
      </c>
      <c r="M28" s="6" t="s">
        <v>33</v>
      </c>
      <c r="N28" s="6" t="s">
        <v>34</v>
      </c>
      <c r="O28" s="6" t="s">
        <v>35</v>
      </c>
      <c r="P28" s="6" t="s">
        <v>36</v>
      </c>
      <c r="Q28" s="6" t="s">
        <v>37</v>
      </c>
      <c r="R28" s="6" t="s">
        <v>38</v>
      </c>
      <c r="S28" s="6" t="s">
        <v>39</v>
      </c>
      <c r="T28" s="6" t="s">
        <v>40</v>
      </c>
      <c r="U28" s="6" t="s">
        <v>41</v>
      </c>
      <c r="V28" s="6" t="s">
        <v>42</v>
      </c>
      <c r="W28" s="6" t="s">
        <v>43</v>
      </c>
      <c r="X28" s="6" t="s">
        <v>44</v>
      </c>
      <c r="Y28" s="6" t="s">
        <v>45</v>
      </c>
      <c r="Z28" s="6" t="s">
        <v>46</v>
      </c>
      <c r="AA28" s="6">
        <v>72.91</v>
      </c>
      <c r="AB28" s="6">
        <v>27.39</v>
      </c>
      <c r="AC28" s="6">
        <v>266.14999999999998</v>
      </c>
      <c r="AD28" s="6">
        <v>10646</v>
      </c>
      <c r="AE28" s="107">
        <f t="shared" si="0"/>
        <v>2661.5</v>
      </c>
      <c r="AF28" s="107">
        <f t="shared" si="1"/>
        <v>13307.5</v>
      </c>
      <c r="AG28" s="13"/>
      <c r="AH28" s="13"/>
    </row>
    <row r="29" spans="1:34" ht="52.5" customHeight="1">
      <c r="A29" s="108" t="s">
        <v>128</v>
      </c>
      <c r="B29" s="114" t="s">
        <v>129</v>
      </c>
      <c r="C29" s="114"/>
      <c r="D29" s="7"/>
      <c r="E29" s="11" t="s">
        <v>53</v>
      </c>
      <c r="F29" s="12">
        <v>2</v>
      </c>
      <c r="G29" s="56" t="s">
        <v>130</v>
      </c>
      <c r="H29" s="6" t="s">
        <v>131</v>
      </c>
      <c r="I29" s="57" t="s">
        <v>132</v>
      </c>
      <c r="J29" s="6" t="s">
        <v>30</v>
      </c>
      <c r="K29" s="6" t="s">
        <v>31</v>
      </c>
      <c r="L29" s="6" t="s">
        <v>32</v>
      </c>
      <c r="M29" s="6" t="s">
        <v>33</v>
      </c>
      <c r="N29" s="6" t="s">
        <v>34</v>
      </c>
      <c r="O29" s="6" t="s">
        <v>35</v>
      </c>
      <c r="P29" s="6" t="s">
        <v>36</v>
      </c>
      <c r="Q29" s="6" t="s">
        <v>37</v>
      </c>
      <c r="R29" s="6" t="s">
        <v>38</v>
      </c>
      <c r="S29" s="6" t="s">
        <v>39</v>
      </c>
      <c r="T29" s="6" t="s">
        <v>40</v>
      </c>
      <c r="U29" s="6" t="s">
        <v>41</v>
      </c>
      <c r="V29" s="6" t="s">
        <v>42</v>
      </c>
      <c r="W29" s="6" t="s">
        <v>43</v>
      </c>
      <c r="X29" s="6" t="s">
        <v>44</v>
      </c>
      <c r="Y29" s="6" t="s">
        <v>45</v>
      </c>
      <c r="Z29" s="6" t="s">
        <v>46</v>
      </c>
      <c r="AA29" s="6">
        <v>15639.56</v>
      </c>
      <c r="AB29" s="6">
        <v>18.07</v>
      </c>
      <c r="AC29" s="6">
        <v>86573.74</v>
      </c>
      <c r="AD29" s="6">
        <v>173147.48</v>
      </c>
      <c r="AE29" s="107">
        <f t="shared" si="0"/>
        <v>43286.87</v>
      </c>
      <c r="AF29" s="107">
        <f t="shared" si="1"/>
        <v>216434.35</v>
      </c>
      <c r="AG29" s="13"/>
      <c r="AH29" s="13"/>
    </row>
    <row r="30" spans="1:34" ht="52.5" customHeight="1">
      <c r="A30" s="108" t="s">
        <v>133</v>
      </c>
      <c r="B30" s="114" t="s">
        <v>134</v>
      </c>
      <c r="C30" s="114"/>
      <c r="D30" s="7"/>
      <c r="E30" s="11" t="s">
        <v>53</v>
      </c>
      <c r="F30" s="12">
        <v>1</v>
      </c>
      <c r="G30" s="58" t="s">
        <v>135</v>
      </c>
      <c r="H30" s="6" t="s">
        <v>136</v>
      </c>
      <c r="I30" s="59" t="s">
        <v>137</v>
      </c>
      <c r="J30" s="6" t="s">
        <v>30</v>
      </c>
      <c r="K30" s="6" t="s">
        <v>31</v>
      </c>
      <c r="L30" s="6" t="s">
        <v>32</v>
      </c>
      <c r="M30" s="6" t="s">
        <v>33</v>
      </c>
      <c r="N30" s="6" t="s">
        <v>34</v>
      </c>
      <c r="O30" s="6" t="s">
        <v>35</v>
      </c>
      <c r="P30" s="6" t="s">
        <v>36</v>
      </c>
      <c r="Q30" s="6" t="s">
        <v>37</v>
      </c>
      <c r="R30" s="6" t="s">
        <v>38</v>
      </c>
      <c r="S30" s="6" t="s">
        <v>39</v>
      </c>
      <c r="T30" s="6" t="s">
        <v>40</v>
      </c>
      <c r="U30" s="6" t="s">
        <v>41</v>
      </c>
      <c r="V30" s="6" t="s">
        <v>42</v>
      </c>
      <c r="W30" s="6" t="s">
        <v>43</v>
      </c>
      <c r="X30" s="6" t="s">
        <v>44</v>
      </c>
      <c r="Y30" s="6" t="s">
        <v>45</v>
      </c>
      <c r="Z30" s="6" t="s">
        <v>46</v>
      </c>
      <c r="AA30" s="6">
        <v>158510.45000000001</v>
      </c>
      <c r="AB30" s="6">
        <v>17.37</v>
      </c>
      <c r="AC30" s="6">
        <v>912575.08</v>
      </c>
      <c r="AD30" s="6">
        <v>912575.08</v>
      </c>
      <c r="AE30" s="107">
        <f t="shared" si="0"/>
        <v>228143.77</v>
      </c>
      <c r="AF30" s="107">
        <f t="shared" si="1"/>
        <v>1140718.8499999999</v>
      </c>
      <c r="AG30" s="13"/>
      <c r="AH30" s="13"/>
    </row>
    <row r="31" spans="1:34" ht="52.5" customHeight="1">
      <c r="A31" s="108" t="s">
        <v>138</v>
      </c>
      <c r="B31" s="114" t="s">
        <v>139</v>
      </c>
      <c r="C31" s="114"/>
      <c r="D31" s="7"/>
      <c r="E31" s="11" t="s">
        <v>53</v>
      </c>
      <c r="F31" s="12">
        <v>1</v>
      </c>
      <c r="G31" s="60" t="s">
        <v>140</v>
      </c>
      <c r="H31" s="6" t="s">
        <v>141</v>
      </c>
      <c r="I31" s="61" t="s">
        <v>142</v>
      </c>
      <c r="J31" s="6" t="s">
        <v>30</v>
      </c>
      <c r="K31" s="6" t="s">
        <v>31</v>
      </c>
      <c r="L31" s="6" t="s">
        <v>32</v>
      </c>
      <c r="M31" s="6" t="s">
        <v>33</v>
      </c>
      <c r="N31" s="6" t="s">
        <v>34</v>
      </c>
      <c r="O31" s="6" t="s">
        <v>35</v>
      </c>
      <c r="P31" s="6" t="s">
        <v>36</v>
      </c>
      <c r="Q31" s="6" t="s">
        <v>37</v>
      </c>
      <c r="R31" s="6" t="s">
        <v>38</v>
      </c>
      <c r="S31" s="6" t="s">
        <v>39</v>
      </c>
      <c r="T31" s="6" t="s">
        <v>40</v>
      </c>
      <c r="U31" s="6" t="s">
        <v>41</v>
      </c>
      <c r="V31" s="6" t="s">
        <v>42</v>
      </c>
      <c r="W31" s="6" t="s">
        <v>43</v>
      </c>
      <c r="X31" s="6" t="s">
        <v>44</v>
      </c>
      <c r="Y31" s="6" t="s">
        <v>45</v>
      </c>
      <c r="Z31" s="6" t="s">
        <v>46</v>
      </c>
      <c r="AA31" s="6">
        <v>1098.1199999999999</v>
      </c>
      <c r="AB31" s="6">
        <v>4.3499999999999996</v>
      </c>
      <c r="AC31" s="6">
        <v>25265.39</v>
      </c>
      <c r="AD31" s="6">
        <v>25265.39</v>
      </c>
      <c r="AE31" s="107">
        <f t="shared" si="0"/>
        <v>6316.3474999999999</v>
      </c>
      <c r="AF31" s="107">
        <f t="shared" si="1"/>
        <v>31581.737499999999</v>
      </c>
      <c r="AG31" s="13"/>
      <c r="AH31" s="13"/>
    </row>
    <row r="32" spans="1:34" ht="52.5" customHeight="1">
      <c r="A32" s="108" t="s">
        <v>143</v>
      </c>
      <c r="B32" s="114" t="s">
        <v>147</v>
      </c>
      <c r="C32" s="114"/>
      <c r="D32" s="7"/>
      <c r="E32" s="11" t="s">
        <v>53</v>
      </c>
      <c r="F32" s="12">
        <v>2</v>
      </c>
      <c r="G32" s="62" t="s">
        <v>148</v>
      </c>
      <c r="H32" s="6" t="s">
        <v>141</v>
      </c>
      <c r="I32" s="63" t="s">
        <v>149</v>
      </c>
      <c r="J32" s="6" t="s">
        <v>30</v>
      </c>
      <c r="K32" s="6" t="s">
        <v>31</v>
      </c>
      <c r="L32" s="6" t="s">
        <v>32</v>
      </c>
      <c r="M32" s="6" t="s">
        <v>33</v>
      </c>
      <c r="N32" s="6" t="s">
        <v>34</v>
      </c>
      <c r="O32" s="6" t="s">
        <v>35</v>
      </c>
      <c r="P32" s="6" t="s">
        <v>36</v>
      </c>
      <c r="Q32" s="6" t="s">
        <v>37</v>
      </c>
      <c r="R32" s="6" t="s">
        <v>38</v>
      </c>
      <c r="S32" s="6" t="s">
        <v>39</v>
      </c>
      <c r="T32" s="6" t="s">
        <v>40</v>
      </c>
      <c r="U32" s="6" t="s">
        <v>41</v>
      </c>
      <c r="V32" s="6" t="s">
        <v>42</v>
      </c>
      <c r="W32" s="6" t="s">
        <v>43</v>
      </c>
      <c r="X32" s="6" t="s">
        <v>44</v>
      </c>
      <c r="Y32" s="6" t="s">
        <v>45</v>
      </c>
      <c r="Z32" s="6" t="s">
        <v>46</v>
      </c>
      <c r="AA32" s="6">
        <v>1190.03</v>
      </c>
      <c r="AB32" s="6">
        <v>4.75</v>
      </c>
      <c r="AC32" s="6">
        <v>25032.69</v>
      </c>
      <c r="AD32" s="6">
        <v>50065.38</v>
      </c>
      <c r="AE32" s="107">
        <f t="shared" si="0"/>
        <v>12516.344999999999</v>
      </c>
      <c r="AF32" s="107">
        <f t="shared" si="1"/>
        <v>62581.724999999999</v>
      </c>
      <c r="AG32" s="13"/>
      <c r="AH32" s="13"/>
    </row>
    <row r="33" spans="1:34" ht="52.5" customHeight="1">
      <c r="A33" s="113" t="s">
        <v>144</v>
      </c>
      <c r="B33" s="114" t="s">
        <v>151</v>
      </c>
      <c r="C33" s="114"/>
      <c r="D33" s="7"/>
      <c r="E33" s="11" t="s">
        <v>53</v>
      </c>
      <c r="F33" s="12">
        <v>1</v>
      </c>
      <c r="G33" s="64" t="s">
        <v>153</v>
      </c>
      <c r="H33" s="6" t="s">
        <v>155</v>
      </c>
      <c r="I33" s="65" t="s">
        <v>152</v>
      </c>
      <c r="J33" s="6" t="s">
        <v>30</v>
      </c>
      <c r="K33" s="6" t="s">
        <v>31</v>
      </c>
      <c r="L33" s="6" t="s">
        <v>32</v>
      </c>
      <c r="M33" s="6" t="s">
        <v>33</v>
      </c>
      <c r="N33" s="6" t="s">
        <v>34</v>
      </c>
      <c r="O33" s="6" t="s">
        <v>35</v>
      </c>
      <c r="P33" s="6" t="s">
        <v>36</v>
      </c>
      <c r="Q33" s="6" t="s">
        <v>37</v>
      </c>
      <c r="R33" s="6" t="s">
        <v>38</v>
      </c>
      <c r="S33" s="6" t="s">
        <v>39</v>
      </c>
      <c r="T33" s="6" t="s">
        <v>40</v>
      </c>
      <c r="U33" s="6" t="s">
        <v>41</v>
      </c>
      <c r="V33" s="6" t="s">
        <v>42</v>
      </c>
      <c r="W33" s="6" t="s">
        <v>43</v>
      </c>
      <c r="X33" s="6" t="s">
        <v>44</v>
      </c>
      <c r="Y33" s="6" t="s">
        <v>45</v>
      </c>
      <c r="Z33" s="6" t="s">
        <v>46</v>
      </c>
      <c r="AA33" s="6">
        <v>12250.2</v>
      </c>
      <c r="AB33" s="6">
        <v>6.27</v>
      </c>
      <c r="AC33" s="6">
        <v>195224.94</v>
      </c>
      <c r="AD33" s="6">
        <v>195224.94</v>
      </c>
      <c r="AE33" s="107">
        <f t="shared" si="0"/>
        <v>48806.235000000001</v>
      </c>
      <c r="AF33" s="107">
        <f t="shared" si="1"/>
        <v>244031.17499999999</v>
      </c>
      <c r="AG33" s="13"/>
      <c r="AH33" s="13"/>
    </row>
    <row r="34" spans="1:34" ht="52.5" customHeight="1">
      <c r="A34" s="113" t="s">
        <v>146</v>
      </c>
      <c r="B34" s="114" t="s">
        <v>157</v>
      </c>
      <c r="C34" s="114"/>
      <c r="D34" s="7"/>
      <c r="E34" s="11" t="s">
        <v>158</v>
      </c>
      <c r="F34" s="12">
        <v>2</v>
      </c>
      <c r="G34" s="66" t="s">
        <v>159</v>
      </c>
      <c r="H34" s="6" t="s">
        <v>160</v>
      </c>
      <c r="I34" s="67" t="s">
        <v>161</v>
      </c>
      <c r="J34" s="6" t="s">
        <v>30</v>
      </c>
      <c r="K34" s="6" t="s">
        <v>31</v>
      </c>
      <c r="L34" s="6" t="s">
        <v>32</v>
      </c>
      <c r="M34" s="6" t="s">
        <v>33</v>
      </c>
      <c r="N34" s="6" t="s">
        <v>34</v>
      </c>
      <c r="O34" s="6" t="s">
        <v>35</v>
      </c>
      <c r="P34" s="6" t="s">
        <v>36</v>
      </c>
      <c r="Q34" s="6" t="s">
        <v>37</v>
      </c>
      <c r="R34" s="6" t="s">
        <v>38</v>
      </c>
      <c r="S34" s="6" t="s">
        <v>39</v>
      </c>
      <c r="T34" s="6" t="s">
        <v>40</v>
      </c>
      <c r="U34" s="6" t="s">
        <v>41</v>
      </c>
      <c r="V34" s="6" t="s">
        <v>42</v>
      </c>
      <c r="W34" s="6" t="s">
        <v>43</v>
      </c>
      <c r="X34" s="6" t="s">
        <v>44</v>
      </c>
      <c r="Y34" s="6" t="s">
        <v>45</v>
      </c>
      <c r="Z34" s="6" t="s">
        <v>46</v>
      </c>
      <c r="AA34" s="6">
        <v>2068.63</v>
      </c>
      <c r="AB34" s="6">
        <v>5.44</v>
      </c>
      <c r="AC34" s="6">
        <v>38057.370000000003</v>
      </c>
      <c r="AD34" s="6">
        <v>76114.740000000005</v>
      </c>
      <c r="AE34" s="107">
        <f t="shared" si="0"/>
        <v>19028.685000000001</v>
      </c>
      <c r="AF34" s="107">
        <f t="shared" si="1"/>
        <v>95143.425000000003</v>
      </c>
      <c r="AG34" s="13"/>
      <c r="AH34" s="13"/>
    </row>
    <row r="35" spans="1:34" ht="52.5" customHeight="1">
      <c r="A35" s="113" t="s">
        <v>150</v>
      </c>
      <c r="B35" s="114" t="s">
        <v>163</v>
      </c>
      <c r="C35" s="114"/>
      <c r="D35" s="7"/>
      <c r="E35" s="11" t="s">
        <v>158</v>
      </c>
      <c r="F35" s="12">
        <v>2</v>
      </c>
      <c r="G35" s="68" t="s">
        <v>164</v>
      </c>
      <c r="H35" s="6" t="s">
        <v>165</v>
      </c>
      <c r="I35" s="69" t="s">
        <v>166</v>
      </c>
      <c r="J35" s="6" t="s">
        <v>30</v>
      </c>
      <c r="K35" s="6" t="s">
        <v>31</v>
      </c>
      <c r="L35" s="6" t="s">
        <v>32</v>
      </c>
      <c r="M35" s="6" t="s">
        <v>33</v>
      </c>
      <c r="N35" s="6" t="s">
        <v>34</v>
      </c>
      <c r="O35" s="6" t="s">
        <v>35</v>
      </c>
      <c r="P35" s="6" t="s">
        <v>36</v>
      </c>
      <c r="Q35" s="6" t="s">
        <v>37</v>
      </c>
      <c r="R35" s="6" t="s">
        <v>38</v>
      </c>
      <c r="S35" s="6" t="s">
        <v>39</v>
      </c>
      <c r="T35" s="6" t="s">
        <v>40</v>
      </c>
      <c r="U35" s="6" t="s">
        <v>41</v>
      </c>
      <c r="V35" s="6" t="s">
        <v>42</v>
      </c>
      <c r="W35" s="6" t="s">
        <v>43</v>
      </c>
      <c r="X35" s="6" t="s">
        <v>44</v>
      </c>
      <c r="Y35" s="6" t="s">
        <v>45</v>
      </c>
      <c r="Z35" s="6" t="s">
        <v>46</v>
      </c>
      <c r="AA35" s="6">
        <v>929.27</v>
      </c>
      <c r="AB35" s="6">
        <v>11.63</v>
      </c>
      <c r="AC35" s="6">
        <v>7990.25</v>
      </c>
      <c r="AD35" s="6">
        <v>15980.5</v>
      </c>
      <c r="AE35" s="107">
        <f t="shared" si="0"/>
        <v>3995.125</v>
      </c>
      <c r="AF35" s="107">
        <f t="shared" si="1"/>
        <v>19975.625</v>
      </c>
      <c r="AG35" s="13"/>
      <c r="AH35" s="13"/>
    </row>
    <row r="36" spans="1:34" ht="52.5" customHeight="1">
      <c r="A36" s="113" t="s">
        <v>154</v>
      </c>
      <c r="B36" s="114" t="s">
        <v>168</v>
      </c>
      <c r="C36" s="114"/>
      <c r="D36" s="7"/>
      <c r="E36" s="11" t="s">
        <v>158</v>
      </c>
      <c r="F36" s="12">
        <v>2</v>
      </c>
      <c r="G36" s="70" t="s">
        <v>169</v>
      </c>
      <c r="H36" s="6" t="s">
        <v>145</v>
      </c>
      <c r="I36" s="71" t="s">
        <v>170</v>
      </c>
      <c r="J36" s="6" t="s">
        <v>30</v>
      </c>
      <c r="K36" s="6" t="s">
        <v>31</v>
      </c>
      <c r="L36" s="6" t="s">
        <v>32</v>
      </c>
      <c r="M36" s="6" t="s">
        <v>33</v>
      </c>
      <c r="N36" s="6" t="s">
        <v>34</v>
      </c>
      <c r="O36" s="6" t="s">
        <v>35</v>
      </c>
      <c r="P36" s="6" t="s">
        <v>36</v>
      </c>
      <c r="Q36" s="6" t="s">
        <v>37</v>
      </c>
      <c r="R36" s="6" t="s">
        <v>38</v>
      </c>
      <c r="S36" s="6" t="s">
        <v>39</v>
      </c>
      <c r="T36" s="6" t="s">
        <v>40</v>
      </c>
      <c r="U36" s="6" t="s">
        <v>41</v>
      </c>
      <c r="V36" s="6" t="s">
        <v>42</v>
      </c>
      <c r="W36" s="6" t="s">
        <v>43</v>
      </c>
      <c r="X36" s="6" t="s">
        <v>44</v>
      </c>
      <c r="Y36" s="6" t="s">
        <v>45</v>
      </c>
      <c r="Z36" s="6" t="s">
        <v>46</v>
      </c>
      <c r="AA36" s="6">
        <v>1004.35</v>
      </c>
      <c r="AB36" s="6">
        <v>13.48</v>
      </c>
      <c r="AC36" s="6">
        <v>7453.02</v>
      </c>
      <c r="AD36" s="6">
        <v>14906.04</v>
      </c>
      <c r="AE36" s="107">
        <f t="shared" si="0"/>
        <v>3726.51</v>
      </c>
      <c r="AF36" s="107">
        <f t="shared" si="1"/>
        <v>18632.550000000003</v>
      </c>
      <c r="AG36" s="13"/>
      <c r="AH36" s="13"/>
    </row>
    <row r="37" spans="1:34" ht="52.5" customHeight="1">
      <c r="A37" s="113" t="s">
        <v>156</v>
      </c>
      <c r="B37" s="114" t="s">
        <v>172</v>
      </c>
      <c r="C37" s="114"/>
      <c r="D37" s="7"/>
      <c r="E37" s="11" t="s">
        <v>158</v>
      </c>
      <c r="F37" s="12">
        <v>1</v>
      </c>
      <c r="G37" s="72" t="s">
        <v>173</v>
      </c>
      <c r="H37" s="6" t="s">
        <v>174</v>
      </c>
      <c r="I37" s="73" t="s">
        <v>175</v>
      </c>
      <c r="J37" s="6" t="s">
        <v>30</v>
      </c>
      <c r="K37" s="6" t="s">
        <v>31</v>
      </c>
      <c r="L37" s="6" t="s">
        <v>32</v>
      </c>
      <c r="M37" s="6" t="s">
        <v>33</v>
      </c>
      <c r="N37" s="6" t="s">
        <v>34</v>
      </c>
      <c r="O37" s="6" t="s">
        <v>35</v>
      </c>
      <c r="P37" s="6" t="s">
        <v>36</v>
      </c>
      <c r="Q37" s="6" t="s">
        <v>37</v>
      </c>
      <c r="R37" s="6" t="s">
        <v>38</v>
      </c>
      <c r="S37" s="6" t="s">
        <v>39</v>
      </c>
      <c r="T37" s="6" t="s">
        <v>40</v>
      </c>
      <c r="U37" s="6" t="s">
        <v>41</v>
      </c>
      <c r="V37" s="6" t="s">
        <v>42</v>
      </c>
      <c r="W37" s="6" t="s">
        <v>43</v>
      </c>
      <c r="X37" s="6" t="s">
        <v>44</v>
      </c>
      <c r="Y37" s="6" t="s">
        <v>45</v>
      </c>
      <c r="Z37" s="6" t="s">
        <v>46</v>
      </c>
      <c r="AA37" s="6">
        <v>39029.699999999997</v>
      </c>
      <c r="AB37" s="6">
        <v>7.73</v>
      </c>
      <c r="AC37" s="6">
        <v>504820.88</v>
      </c>
      <c r="AD37" s="6">
        <v>504820.88</v>
      </c>
      <c r="AE37" s="107">
        <f t="shared" si="0"/>
        <v>126205.22</v>
      </c>
      <c r="AF37" s="107">
        <f t="shared" si="1"/>
        <v>631026.1</v>
      </c>
      <c r="AG37" s="13"/>
      <c r="AH37" s="13"/>
    </row>
    <row r="38" spans="1:34" ht="52.5" customHeight="1">
      <c r="A38" s="113" t="s">
        <v>162</v>
      </c>
      <c r="B38" s="114" t="s">
        <v>177</v>
      </c>
      <c r="C38" s="114"/>
      <c r="D38" s="7"/>
      <c r="E38" s="11" t="s">
        <v>158</v>
      </c>
      <c r="F38" s="12">
        <v>2</v>
      </c>
      <c r="G38" s="74" t="s">
        <v>178</v>
      </c>
      <c r="H38" s="6" t="s">
        <v>179</v>
      </c>
      <c r="I38" s="75" t="s">
        <v>180</v>
      </c>
      <c r="J38" s="6" t="s">
        <v>30</v>
      </c>
      <c r="K38" s="6" t="s">
        <v>31</v>
      </c>
      <c r="L38" s="6" t="s">
        <v>32</v>
      </c>
      <c r="M38" s="6" t="s">
        <v>33</v>
      </c>
      <c r="N38" s="6" t="s">
        <v>34</v>
      </c>
      <c r="O38" s="6" t="s">
        <v>35</v>
      </c>
      <c r="P38" s="6" t="s">
        <v>36</v>
      </c>
      <c r="Q38" s="6" t="s">
        <v>37</v>
      </c>
      <c r="R38" s="6" t="s">
        <v>38</v>
      </c>
      <c r="S38" s="6" t="s">
        <v>39</v>
      </c>
      <c r="T38" s="6" t="s">
        <v>40</v>
      </c>
      <c r="U38" s="6" t="s">
        <v>41</v>
      </c>
      <c r="V38" s="6" t="s">
        <v>42</v>
      </c>
      <c r="W38" s="6" t="s">
        <v>43</v>
      </c>
      <c r="X38" s="6" t="s">
        <v>44</v>
      </c>
      <c r="Y38" s="6" t="s">
        <v>45</v>
      </c>
      <c r="Z38" s="6" t="s">
        <v>46</v>
      </c>
      <c r="AA38" s="6">
        <v>1439.61</v>
      </c>
      <c r="AB38" s="6">
        <v>4.26</v>
      </c>
      <c r="AC38" s="6">
        <v>33755.040000000001</v>
      </c>
      <c r="AD38" s="6">
        <v>67510.080000000002</v>
      </c>
      <c r="AE38" s="107">
        <f t="shared" si="0"/>
        <v>16877.52</v>
      </c>
      <c r="AF38" s="107">
        <f t="shared" si="1"/>
        <v>84387.6</v>
      </c>
      <c r="AG38" s="13"/>
      <c r="AH38" s="13"/>
    </row>
    <row r="39" spans="1:34" ht="52.5" customHeight="1">
      <c r="A39" s="113" t="s">
        <v>167</v>
      </c>
      <c r="B39" s="114" t="s">
        <v>52</v>
      </c>
      <c r="C39" s="114"/>
      <c r="D39" s="7"/>
      <c r="E39" s="11" t="s">
        <v>53</v>
      </c>
      <c r="F39" s="12">
        <v>10</v>
      </c>
      <c r="G39" s="76" t="s">
        <v>182</v>
      </c>
      <c r="H39" s="6" t="s">
        <v>183</v>
      </c>
      <c r="I39" s="77" t="s">
        <v>184</v>
      </c>
      <c r="J39" s="6" t="s">
        <v>30</v>
      </c>
      <c r="K39" s="6" t="s">
        <v>31</v>
      </c>
      <c r="L39" s="6" t="s">
        <v>32</v>
      </c>
      <c r="M39" s="6" t="s">
        <v>33</v>
      </c>
      <c r="N39" s="6" t="s">
        <v>34</v>
      </c>
      <c r="O39" s="6" t="s">
        <v>35</v>
      </c>
      <c r="P39" s="6" t="s">
        <v>36</v>
      </c>
      <c r="Q39" s="6" t="s">
        <v>37</v>
      </c>
      <c r="R39" s="6" t="s">
        <v>38</v>
      </c>
      <c r="S39" s="6" t="s">
        <v>39</v>
      </c>
      <c r="T39" s="6" t="s">
        <v>40</v>
      </c>
      <c r="U39" s="6" t="s">
        <v>41</v>
      </c>
      <c r="V39" s="6" t="s">
        <v>42</v>
      </c>
      <c r="W39" s="6" t="s">
        <v>43</v>
      </c>
      <c r="X39" s="6" t="s">
        <v>44</v>
      </c>
      <c r="Y39" s="6" t="s">
        <v>45</v>
      </c>
      <c r="Z39" s="6" t="s">
        <v>46</v>
      </c>
      <c r="AA39" s="6">
        <v>437.29</v>
      </c>
      <c r="AB39" s="6">
        <v>13.71</v>
      </c>
      <c r="AC39" s="6">
        <v>3189</v>
      </c>
      <c r="AD39" s="6">
        <v>31890</v>
      </c>
      <c r="AE39" s="107">
        <f t="shared" si="0"/>
        <v>7972.5</v>
      </c>
      <c r="AF39" s="107">
        <f t="shared" si="1"/>
        <v>39862.5</v>
      </c>
      <c r="AG39" s="13"/>
      <c r="AH39" s="13"/>
    </row>
    <row r="40" spans="1:34" ht="52.5" customHeight="1">
      <c r="A40" s="113" t="s">
        <v>171</v>
      </c>
      <c r="B40" s="114" t="s">
        <v>186</v>
      </c>
      <c r="C40" s="114"/>
      <c r="D40" s="7"/>
      <c r="E40" s="11" t="s">
        <v>53</v>
      </c>
      <c r="F40" s="12">
        <v>10</v>
      </c>
      <c r="G40" s="24" t="s">
        <v>187</v>
      </c>
      <c r="H40" s="6" t="s">
        <v>188</v>
      </c>
      <c r="I40" s="78" t="s">
        <v>189</v>
      </c>
      <c r="J40" s="6" t="s">
        <v>30</v>
      </c>
      <c r="K40" s="6" t="s">
        <v>31</v>
      </c>
      <c r="L40" s="6" t="s">
        <v>32</v>
      </c>
      <c r="M40" s="6" t="s">
        <v>33</v>
      </c>
      <c r="N40" s="6" t="s">
        <v>34</v>
      </c>
      <c r="O40" s="6" t="s">
        <v>35</v>
      </c>
      <c r="P40" s="6" t="s">
        <v>36</v>
      </c>
      <c r="Q40" s="6" t="s">
        <v>37</v>
      </c>
      <c r="R40" s="6" t="s">
        <v>38</v>
      </c>
      <c r="S40" s="6" t="s">
        <v>39</v>
      </c>
      <c r="T40" s="6" t="s">
        <v>40</v>
      </c>
      <c r="U40" s="6" t="s">
        <v>41</v>
      </c>
      <c r="V40" s="6" t="s">
        <v>42</v>
      </c>
      <c r="W40" s="6" t="s">
        <v>43</v>
      </c>
      <c r="X40" s="6" t="s">
        <v>44</v>
      </c>
      <c r="Y40" s="6" t="s">
        <v>45</v>
      </c>
      <c r="Z40" s="6" t="s">
        <v>46</v>
      </c>
      <c r="AA40" s="6">
        <v>21.87</v>
      </c>
      <c r="AB40" s="6">
        <v>3.05</v>
      </c>
      <c r="AC40" s="6">
        <v>717.48</v>
      </c>
      <c r="AD40" s="6">
        <v>7174.8</v>
      </c>
      <c r="AE40" s="107">
        <f t="shared" si="0"/>
        <v>1793.7</v>
      </c>
      <c r="AF40" s="107">
        <f t="shared" si="1"/>
        <v>8968.5</v>
      </c>
      <c r="AG40" s="13"/>
      <c r="AH40" s="13"/>
    </row>
    <row r="41" spans="1:34" ht="52.5" customHeight="1">
      <c r="A41" s="113" t="s">
        <v>176</v>
      </c>
      <c r="B41" s="114" t="s">
        <v>67</v>
      </c>
      <c r="C41" s="114"/>
      <c r="D41" s="7"/>
      <c r="E41" s="11" t="s">
        <v>53</v>
      </c>
      <c r="F41" s="12">
        <v>8</v>
      </c>
      <c r="G41" s="79" t="s">
        <v>191</v>
      </c>
      <c r="H41" s="6" t="s">
        <v>192</v>
      </c>
      <c r="I41" s="80" t="s">
        <v>193</v>
      </c>
      <c r="J41" s="6" t="s">
        <v>30</v>
      </c>
      <c r="K41" s="6" t="s">
        <v>31</v>
      </c>
      <c r="L41" s="6" t="s">
        <v>32</v>
      </c>
      <c r="M41" s="6" t="s">
        <v>33</v>
      </c>
      <c r="N41" s="6" t="s">
        <v>34</v>
      </c>
      <c r="O41" s="6" t="s">
        <v>35</v>
      </c>
      <c r="P41" s="6" t="s">
        <v>36</v>
      </c>
      <c r="Q41" s="6" t="s">
        <v>37</v>
      </c>
      <c r="R41" s="6" t="s">
        <v>38</v>
      </c>
      <c r="S41" s="6" t="s">
        <v>39</v>
      </c>
      <c r="T41" s="6" t="s">
        <v>40</v>
      </c>
      <c r="U41" s="6" t="s">
        <v>41</v>
      </c>
      <c r="V41" s="6" t="s">
        <v>42</v>
      </c>
      <c r="W41" s="6" t="s">
        <v>43</v>
      </c>
      <c r="X41" s="6" t="s">
        <v>44</v>
      </c>
      <c r="Y41" s="6" t="s">
        <v>45</v>
      </c>
      <c r="Z41" s="6" t="s">
        <v>46</v>
      </c>
      <c r="AA41" s="6">
        <v>123.18</v>
      </c>
      <c r="AB41" s="6">
        <v>12.93</v>
      </c>
      <c r="AC41" s="6">
        <v>952.89</v>
      </c>
      <c r="AD41" s="6">
        <v>7623.12</v>
      </c>
      <c r="AE41" s="107">
        <f t="shared" si="0"/>
        <v>1905.78</v>
      </c>
      <c r="AF41" s="107">
        <f t="shared" si="1"/>
        <v>9528.9</v>
      </c>
      <c r="AG41" s="13"/>
      <c r="AH41" s="13"/>
    </row>
    <row r="42" spans="1:34" ht="52.5" customHeight="1">
      <c r="A42" s="113" t="s">
        <v>181</v>
      </c>
      <c r="B42" s="114" t="s">
        <v>195</v>
      </c>
      <c r="C42" s="114"/>
      <c r="D42" s="7"/>
      <c r="E42" s="11" t="s">
        <v>53</v>
      </c>
      <c r="F42" s="12">
        <v>4</v>
      </c>
      <c r="G42" s="81" t="s">
        <v>196</v>
      </c>
      <c r="H42" s="6" t="s">
        <v>197</v>
      </c>
      <c r="I42" s="82" t="s">
        <v>198</v>
      </c>
      <c r="J42" s="6" t="s">
        <v>30</v>
      </c>
      <c r="K42" s="6" t="s">
        <v>31</v>
      </c>
      <c r="L42" s="6" t="s">
        <v>32</v>
      </c>
      <c r="M42" s="6" t="s">
        <v>33</v>
      </c>
      <c r="N42" s="6" t="s">
        <v>34</v>
      </c>
      <c r="O42" s="6" t="s">
        <v>35</v>
      </c>
      <c r="P42" s="6" t="s">
        <v>36</v>
      </c>
      <c r="Q42" s="6" t="s">
        <v>37</v>
      </c>
      <c r="R42" s="6" t="s">
        <v>38</v>
      </c>
      <c r="S42" s="6" t="s">
        <v>39</v>
      </c>
      <c r="T42" s="6" t="s">
        <v>40</v>
      </c>
      <c r="U42" s="6" t="s">
        <v>41</v>
      </c>
      <c r="V42" s="6" t="s">
        <v>42</v>
      </c>
      <c r="W42" s="6" t="s">
        <v>43</v>
      </c>
      <c r="X42" s="6" t="s">
        <v>44</v>
      </c>
      <c r="Y42" s="6" t="s">
        <v>45</v>
      </c>
      <c r="Z42" s="6" t="s">
        <v>46</v>
      </c>
      <c r="AA42" s="6">
        <v>7615.89</v>
      </c>
      <c r="AB42" s="6">
        <v>11.22</v>
      </c>
      <c r="AC42" s="6">
        <v>67852.08</v>
      </c>
      <c r="AD42" s="6">
        <v>271408.32</v>
      </c>
      <c r="AE42" s="107">
        <f t="shared" si="0"/>
        <v>67852.08</v>
      </c>
      <c r="AF42" s="107">
        <f t="shared" si="1"/>
        <v>339260.4</v>
      </c>
      <c r="AG42" s="13"/>
      <c r="AH42" s="13"/>
    </row>
    <row r="43" spans="1:34" ht="52.5" customHeight="1">
      <c r="A43" s="113" t="s">
        <v>185</v>
      </c>
      <c r="B43" s="114" t="s">
        <v>200</v>
      </c>
      <c r="C43" s="114"/>
      <c r="D43" s="7"/>
      <c r="E43" s="11" t="s">
        <v>53</v>
      </c>
      <c r="F43" s="12">
        <v>2</v>
      </c>
      <c r="G43" s="83" t="s">
        <v>201</v>
      </c>
      <c r="H43" s="6" t="s">
        <v>103</v>
      </c>
      <c r="I43" s="84" t="s">
        <v>202</v>
      </c>
      <c r="J43" s="6" t="s">
        <v>30</v>
      </c>
      <c r="K43" s="6" t="s">
        <v>31</v>
      </c>
      <c r="L43" s="6" t="s">
        <v>32</v>
      </c>
      <c r="M43" s="6" t="s">
        <v>33</v>
      </c>
      <c r="N43" s="6" t="s">
        <v>34</v>
      </c>
      <c r="O43" s="6" t="s">
        <v>35</v>
      </c>
      <c r="P43" s="6" t="s">
        <v>36</v>
      </c>
      <c r="Q43" s="6" t="s">
        <v>37</v>
      </c>
      <c r="R43" s="6" t="s">
        <v>38</v>
      </c>
      <c r="S43" s="6" t="s">
        <v>39</v>
      </c>
      <c r="T43" s="6" t="s">
        <v>40</v>
      </c>
      <c r="U43" s="6" t="s">
        <v>41</v>
      </c>
      <c r="V43" s="6" t="s">
        <v>42</v>
      </c>
      <c r="W43" s="6" t="s">
        <v>43</v>
      </c>
      <c r="X43" s="6" t="s">
        <v>44</v>
      </c>
      <c r="Y43" s="6" t="s">
        <v>45</v>
      </c>
      <c r="Z43" s="6" t="s">
        <v>46</v>
      </c>
      <c r="AA43" s="6">
        <v>86.38</v>
      </c>
      <c r="AB43" s="6">
        <v>2.14</v>
      </c>
      <c r="AC43" s="6">
        <v>4027.31</v>
      </c>
      <c r="AD43" s="6">
        <v>8054.62</v>
      </c>
      <c r="AE43" s="107">
        <f t="shared" si="0"/>
        <v>2013.655</v>
      </c>
      <c r="AF43" s="107">
        <f t="shared" si="1"/>
        <v>10068.275</v>
      </c>
      <c r="AG43" s="13"/>
      <c r="AH43" s="13"/>
    </row>
    <row r="44" spans="1:34" ht="52.5" customHeight="1">
      <c r="A44" s="113" t="s">
        <v>190</v>
      </c>
      <c r="B44" s="114" t="s">
        <v>204</v>
      </c>
      <c r="C44" s="114"/>
      <c r="D44" s="7"/>
      <c r="E44" s="11" t="s">
        <v>53</v>
      </c>
      <c r="F44" s="12">
        <v>2</v>
      </c>
      <c r="G44" s="85" t="s">
        <v>205</v>
      </c>
      <c r="H44" s="6" t="s">
        <v>206</v>
      </c>
      <c r="I44" s="86" t="s">
        <v>207</v>
      </c>
      <c r="J44" s="6" t="s">
        <v>30</v>
      </c>
      <c r="K44" s="6" t="s">
        <v>31</v>
      </c>
      <c r="L44" s="6" t="s">
        <v>32</v>
      </c>
      <c r="M44" s="6" t="s">
        <v>33</v>
      </c>
      <c r="N44" s="6" t="s">
        <v>34</v>
      </c>
      <c r="O44" s="6" t="s">
        <v>35</v>
      </c>
      <c r="P44" s="6" t="s">
        <v>36</v>
      </c>
      <c r="Q44" s="6" t="s">
        <v>37</v>
      </c>
      <c r="R44" s="6" t="s">
        <v>38</v>
      </c>
      <c r="S44" s="6" t="s">
        <v>39</v>
      </c>
      <c r="T44" s="6" t="s">
        <v>40</v>
      </c>
      <c r="U44" s="6" t="s">
        <v>41</v>
      </c>
      <c r="V44" s="6" t="s">
        <v>42</v>
      </c>
      <c r="W44" s="6" t="s">
        <v>43</v>
      </c>
      <c r="X44" s="6" t="s">
        <v>44</v>
      </c>
      <c r="Y44" s="6" t="s">
        <v>45</v>
      </c>
      <c r="Z44" s="6" t="s">
        <v>46</v>
      </c>
      <c r="AA44" s="6">
        <v>21.98</v>
      </c>
      <c r="AB44" s="6">
        <v>1.1399999999999999</v>
      </c>
      <c r="AC44" s="6">
        <v>1926.22</v>
      </c>
      <c r="AD44" s="6">
        <v>3852.44</v>
      </c>
      <c r="AE44" s="107">
        <f t="shared" si="0"/>
        <v>963.11</v>
      </c>
      <c r="AF44" s="107">
        <f t="shared" si="1"/>
        <v>4815.55</v>
      </c>
      <c r="AG44" s="13"/>
      <c r="AH44" s="13"/>
    </row>
    <row r="45" spans="1:34" ht="52.5" customHeight="1">
      <c r="A45" s="113" t="s">
        <v>194</v>
      </c>
      <c r="B45" s="114" t="s">
        <v>209</v>
      </c>
      <c r="C45" s="114"/>
      <c r="D45" s="7"/>
      <c r="E45" s="11" t="s">
        <v>53</v>
      </c>
      <c r="F45" s="12">
        <v>2</v>
      </c>
      <c r="G45" s="87" t="s">
        <v>210</v>
      </c>
      <c r="H45" s="6" t="s">
        <v>211</v>
      </c>
      <c r="I45" s="88" t="s">
        <v>212</v>
      </c>
      <c r="J45" s="6" t="s">
        <v>30</v>
      </c>
      <c r="K45" s="6" t="s">
        <v>31</v>
      </c>
      <c r="L45" s="6" t="s">
        <v>32</v>
      </c>
      <c r="M45" s="6" t="s">
        <v>33</v>
      </c>
      <c r="N45" s="6" t="s">
        <v>34</v>
      </c>
      <c r="O45" s="6" t="s">
        <v>35</v>
      </c>
      <c r="P45" s="6" t="s">
        <v>36</v>
      </c>
      <c r="Q45" s="6" t="s">
        <v>37</v>
      </c>
      <c r="R45" s="6" t="s">
        <v>38</v>
      </c>
      <c r="S45" s="6" t="s">
        <v>39</v>
      </c>
      <c r="T45" s="6" t="s">
        <v>40</v>
      </c>
      <c r="U45" s="6" t="s">
        <v>41</v>
      </c>
      <c r="V45" s="6" t="s">
        <v>42</v>
      </c>
      <c r="W45" s="6" t="s">
        <v>43</v>
      </c>
      <c r="X45" s="6" t="s">
        <v>44</v>
      </c>
      <c r="Y45" s="6" t="s">
        <v>45</v>
      </c>
      <c r="Z45" s="6" t="s">
        <v>46</v>
      </c>
      <c r="AA45" s="6">
        <v>74.819999999999993</v>
      </c>
      <c r="AB45" s="6">
        <v>4.1399999999999997</v>
      </c>
      <c r="AC45" s="6">
        <v>1805.55</v>
      </c>
      <c r="AD45" s="6">
        <v>3611.1</v>
      </c>
      <c r="AE45" s="107">
        <f t="shared" si="0"/>
        <v>902.77499999999998</v>
      </c>
      <c r="AF45" s="107">
        <f t="shared" si="1"/>
        <v>4513.875</v>
      </c>
      <c r="AG45" s="13"/>
      <c r="AH45" s="13"/>
    </row>
    <row r="46" spans="1:34" ht="52.5" customHeight="1">
      <c r="A46" s="113" t="s">
        <v>199</v>
      </c>
      <c r="B46" s="114" t="s">
        <v>214</v>
      </c>
      <c r="C46" s="114"/>
      <c r="D46" s="7"/>
      <c r="E46" s="11" t="s">
        <v>53</v>
      </c>
      <c r="F46" s="12">
        <v>2</v>
      </c>
      <c r="G46" s="89" t="s">
        <v>215</v>
      </c>
      <c r="H46" s="6" t="s">
        <v>85</v>
      </c>
      <c r="I46" s="90" t="s">
        <v>216</v>
      </c>
      <c r="J46" s="6" t="s">
        <v>30</v>
      </c>
      <c r="K46" s="6" t="s">
        <v>31</v>
      </c>
      <c r="L46" s="6" t="s">
        <v>32</v>
      </c>
      <c r="M46" s="6" t="s">
        <v>33</v>
      </c>
      <c r="N46" s="6" t="s">
        <v>34</v>
      </c>
      <c r="O46" s="6" t="s">
        <v>35</v>
      </c>
      <c r="P46" s="6" t="s">
        <v>36</v>
      </c>
      <c r="Q46" s="6" t="s">
        <v>37</v>
      </c>
      <c r="R46" s="6" t="s">
        <v>38</v>
      </c>
      <c r="S46" s="6" t="s">
        <v>39</v>
      </c>
      <c r="T46" s="6" t="s">
        <v>40</v>
      </c>
      <c r="U46" s="6" t="s">
        <v>41</v>
      </c>
      <c r="V46" s="6" t="s">
        <v>42</v>
      </c>
      <c r="W46" s="6" t="s">
        <v>43</v>
      </c>
      <c r="X46" s="6" t="s">
        <v>44</v>
      </c>
      <c r="Y46" s="6" t="s">
        <v>45</v>
      </c>
      <c r="Z46" s="6" t="s">
        <v>46</v>
      </c>
      <c r="AA46" s="6">
        <v>27.82</v>
      </c>
      <c r="AB46" s="6">
        <v>4.4400000000000004</v>
      </c>
      <c r="AC46" s="6">
        <v>626.96</v>
      </c>
      <c r="AD46" s="6">
        <v>1253.92</v>
      </c>
      <c r="AE46" s="107">
        <f t="shared" si="0"/>
        <v>313.48</v>
      </c>
      <c r="AF46" s="107">
        <f t="shared" si="1"/>
        <v>1567.4</v>
      </c>
      <c r="AG46" s="13"/>
      <c r="AH46" s="13"/>
    </row>
    <row r="47" spans="1:34" ht="52.5" customHeight="1">
      <c r="A47" s="113" t="s">
        <v>203</v>
      </c>
      <c r="B47" s="114" t="s">
        <v>83</v>
      </c>
      <c r="C47" s="114"/>
      <c r="D47" s="7"/>
      <c r="E47" s="11" t="s">
        <v>53</v>
      </c>
      <c r="F47" s="12">
        <v>2</v>
      </c>
      <c r="G47" s="91" t="s">
        <v>86</v>
      </c>
      <c r="H47" s="6" t="s">
        <v>218</v>
      </c>
      <c r="I47" s="92" t="s">
        <v>219</v>
      </c>
      <c r="J47" s="6" t="s">
        <v>30</v>
      </c>
      <c r="K47" s="6" t="s">
        <v>31</v>
      </c>
      <c r="L47" s="6" t="s">
        <v>32</v>
      </c>
      <c r="M47" s="6" t="s">
        <v>33</v>
      </c>
      <c r="N47" s="6" t="s">
        <v>34</v>
      </c>
      <c r="O47" s="6" t="s">
        <v>35</v>
      </c>
      <c r="P47" s="6" t="s">
        <v>36</v>
      </c>
      <c r="Q47" s="6" t="s">
        <v>37</v>
      </c>
      <c r="R47" s="6" t="s">
        <v>38</v>
      </c>
      <c r="S47" s="6" t="s">
        <v>39</v>
      </c>
      <c r="T47" s="6" t="s">
        <v>40</v>
      </c>
      <c r="U47" s="6" t="s">
        <v>41</v>
      </c>
      <c r="V47" s="6" t="s">
        <v>42</v>
      </c>
      <c r="W47" s="6" t="s">
        <v>43</v>
      </c>
      <c r="X47" s="6" t="s">
        <v>44</v>
      </c>
      <c r="Y47" s="6" t="s">
        <v>45</v>
      </c>
      <c r="Z47" s="6" t="s">
        <v>46</v>
      </c>
      <c r="AA47" s="6">
        <v>28.65</v>
      </c>
      <c r="AB47" s="6">
        <v>5.54</v>
      </c>
      <c r="AC47" s="6">
        <v>516.91999999999996</v>
      </c>
      <c r="AD47" s="6">
        <v>1033.8399999999999</v>
      </c>
      <c r="AE47" s="107">
        <f t="shared" si="0"/>
        <v>258.45999999999998</v>
      </c>
      <c r="AF47" s="107">
        <f t="shared" si="1"/>
        <v>1292.3</v>
      </c>
      <c r="AG47" s="13"/>
      <c r="AH47" s="13"/>
    </row>
    <row r="48" spans="1:34" ht="52.5" customHeight="1">
      <c r="A48" s="113" t="s">
        <v>208</v>
      </c>
      <c r="B48" s="114" t="s">
        <v>221</v>
      </c>
      <c r="C48" s="114"/>
      <c r="D48" s="7"/>
      <c r="E48" s="11" t="s">
        <v>53</v>
      </c>
      <c r="F48" s="12">
        <v>3</v>
      </c>
      <c r="G48" s="93" t="s">
        <v>222</v>
      </c>
      <c r="H48" s="6" t="s">
        <v>223</v>
      </c>
      <c r="I48" s="94" t="s">
        <v>224</v>
      </c>
      <c r="J48" s="6" t="s">
        <v>30</v>
      </c>
      <c r="K48" s="6" t="s">
        <v>31</v>
      </c>
      <c r="L48" s="6" t="s">
        <v>32</v>
      </c>
      <c r="M48" s="6" t="s">
        <v>33</v>
      </c>
      <c r="N48" s="6" t="s">
        <v>34</v>
      </c>
      <c r="O48" s="6" t="s">
        <v>35</v>
      </c>
      <c r="P48" s="6" t="s">
        <v>36</v>
      </c>
      <c r="Q48" s="6" t="s">
        <v>37</v>
      </c>
      <c r="R48" s="6" t="s">
        <v>38</v>
      </c>
      <c r="S48" s="6" t="s">
        <v>39</v>
      </c>
      <c r="T48" s="6" t="s">
        <v>40</v>
      </c>
      <c r="U48" s="6" t="s">
        <v>41</v>
      </c>
      <c r="V48" s="6" t="s">
        <v>42</v>
      </c>
      <c r="W48" s="6" t="s">
        <v>43</v>
      </c>
      <c r="X48" s="6" t="s">
        <v>44</v>
      </c>
      <c r="Y48" s="6" t="s">
        <v>45</v>
      </c>
      <c r="Z48" s="6" t="s">
        <v>46</v>
      </c>
      <c r="AA48" s="6">
        <v>26.08</v>
      </c>
      <c r="AB48" s="6">
        <v>19.3</v>
      </c>
      <c r="AC48" s="6">
        <v>135.1</v>
      </c>
      <c r="AD48" s="6">
        <v>405.3</v>
      </c>
      <c r="AE48" s="107">
        <f t="shared" si="0"/>
        <v>101.325</v>
      </c>
      <c r="AF48" s="107">
        <f t="shared" si="1"/>
        <v>506.625</v>
      </c>
      <c r="AG48" s="13"/>
      <c r="AH48" s="13"/>
    </row>
    <row r="49" spans="1:34" ht="52.5" customHeight="1">
      <c r="A49" s="113" t="s">
        <v>213</v>
      </c>
      <c r="B49" s="114" t="s">
        <v>246</v>
      </c>
      <c r="C49" s="114"/>
      <c r="D49" s="7"/>
      <c r="E49" s="11" t="s">
        <v>53</v>
      </c>
      <c r="F49" s="12">
        <v>1</v>
      </c>
      <c r="G49" s="95" t="s">
        <v>226</v>
      </c>
      <c r="H49" s="6" t="s">
        <v>227</v>
      </c>
      <c r="I49" s="96" t="s">
        <v>228</v>
      </c>
      <c r="J49" s="6" t="s">
        <v>30</v>
      </c>
      <c r="K49" s="6" t="s">
        <v>31</v>
      </c>
      <c r="L49" s="6" t="s">
        <v>32</v>
      </c>
      <c r="M49" s="6" t="s">
        <v>33</v>
      </c>
      <c r="N49" s="6" t="s">
        <v>34</v>
      </c>
      <c r="O49" s="6" t="s">
        <v>35</v>
      </c>
      <c r="P49" s="6" t="s">
        <v>36</v>
      </c>
      <c r="Q49" s="6" t="s">
        <v>37</v>
      </c>
      <c r="R49" s="6" t="s">
        <v>38</v>
      </c>
      <c r="S49" s="6" t="s">
        <v>39</v>
      </c>
      <c r="T49" s="6" t="s">
        <v>40</v>
      </c>
      <c r="U49" s="6" t="s">
        <v>41</v>
      </c>
      <c r="V49" s="6" t="s">
        <v>42</v>
      </c>
      <c r="W49" s="6" t="s">
        <v>43</v>
      </c>
      <c r="X49" s="6" t="s">
        <v>44</v>
      </c>
      <c r="Y49" s="6" t="s">
        <v>45</v>
      </c>
      <c r="Z49" s="6" t="s">
        <v>46</v>
      </c>
      <c r="AA49" s="6">
        <v>671.96</v>
      </c>
      <c r="AB49" s="6">
        <v>2.11</v>
      </c>
      <c r="AC49" s="6">
        <v>31822.73</v>
      </c>
      <c r="AD49" s="6">
        <v>31822.73</v>
      </c>
      <c r="AE49" s="107">
        <f t="shared" si="0"/>
        <v>7955.6824999999999</v>
      </c>
      <c r="AF49" s="107">
        <f t="shared" si="1"/>
        <v>39778.412499999999</v>
      </c>
      <c r="AG49" s="13"/>
      <c r="AH49" s="13"/>
    </row>
    <row r="50" spans="1:34" ht="52.5" customHeight="1">
      <c r="A50" s="113" t="s">
        <v>217</v>
      </c>
      <c r="B50" s="114" t="s">
        <v>247</v>
      </c>
      <c r="C50" s="114"/>
      <c r="D50" s="7"/>
      <c r="E50" s="99" t="s">
        <v>53</v>
      </c>
      <c r="F50" s="12">
        <v>1</v>
      </c>
      <c r="G50" s="97" t="s">
        <v>229</v>
      </c>
      <c r="H50" s="6" t="s">
        <v>230</v>
      </c>
      <c r="I50" s="98" t="s">
        <v>231</v>
      </c>
      <c r="J50" s="6" t="s">
        <v>30</v>
      </c>
      <c r="K50" s="6" t="s">
        <v>31</v>
      </c>
      <c r="L50" s="6" t="s">
        <v>32</v>
      </c>
      <c r="M50" s="6" t="s">
        <v>33</v>
      </c>
      <c r="N50" s="6" t="s">
        <v>34</v>
      </c>
      <c r="O50" s="6" t="s">
        <v>35</v>
      </c>
      <c r="P50" s="6" t="s">
        <v>36</v>
      </c>
      <c r="Q50" s="6" t="s">
        <v>37</v>
      </c>
      <c r="R50" s="6" t="s">
        <v>38</v>
      </c>
      <c r="S50" s="6" t="s">
        <v>39</v>
      </c>
      <c r="T50" s="6" t="s">
        <v>40</v>
      </c>
      <c r="U50" s="6" t="s">
        <v>41</v>
      </c>
      <c r="V50" s="6" t="s">
        <v>42</v>
      </c>
      <c r="W50" s="6" t="s">
        <v>43</v>
      </c>
      <c r="X50" s="6" t="s">
        <v>44</v>
      </c>
      <c r="Y50" s="6" t="s">
        <v>45</v>
      </c>
      <c r="Z50" s="6" t="s">
        <v>46</v>
      </c>
      <c r="AA50" s="6">
        <v>165.58</v>
      </c>
      <c r="AB50" s="6">
        <v>0.8</v>
      </c>
      <c r="AC50" s="6">
        <v>20810.189999999999</v>
      </c>
      <c r="AD50" s="6">
        <v>20810.189999999999</v>
      </c>
      <c r="AE50" s="107">
        <f t="shared" si="0"/>
        <v>5202.5474999999997</v>
      </c>
      <c r="AF50" s="107">
        <f t="shared" si="1"/>
        <v>26012.737499999999</v>
      </c>
      <c r="AG50" s="13"/>
      <c r="AH50" s="13"/>
    </row>
    <row r="51" spans="1:34" ht="52.5" customHeight="1">
      <c r="A51" s="113" t="s">
        <v>220</v>
      </c>
      <c r="B51" s="115" t="s">
        <v>248</v>
      </c>
      <c r="C51" s="116"/>
      <c r="D51" s="7"/>
      <c r="E51" s="101" t="s">
        <v>53</v>
      </c>
      <c r="F51" s="102">
        <v>2</v>
      </c>
      <c r="G51" s="109">
        <v>5820</v>
      </c>
      <c r="H51" s="103">
        <v>4500</v>
      </c>
      <c r="I51" s="109">
        <v>6579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10">
        <v>1126.40446</v>
      </c>
      <c r="AB51" s="103">
        <v>24.31</v>
      </c>
      <c r="AC51" s="103">
        <v>4633</v>
      </c>
      <c r="AD51" s="103">
        <f>AC51*F51</f>
        <v>9266</v>
      </c>
      <c r="AE51" s="107">
        <f t="shared" si="0"/>
        <v>2316.5</v>
      </c>
      <c r="AF51" s="107">
        <f t="shared" si="1"/>
        <v>11582.5</v>
      </c>
      <c r="AG51" s="13"/>
      <c r="AH51" s="13"/>
    </row>
    <row r="52" spans="1:34" ht="52.5" customHeight="1">
      <c r="A52" s="113" t="s">
        <v>225</v>
      </c>
      <c r="B52" s="117" t="s">
        <v>249</v>
      </c>
      <c r="C52" s="116"/>
      <c r="D52" s="7"/>
      <c r="E52" s="111" t="s">
        <v>53</v>
      </c>
      <c r="F52" s="102">
        <v>16</v>
      </c>
      <c r="G52" s="109">
        <v>68</v>
      </c>
      <c r="H52" s="103">
        <v>85</v>
      </c>
      <c r="I52" s="109">
        <v>65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>
        <v>10.78</v>
      </c>
      <c r="AB52" s="103">
        <v>14.84</v>
      </c>
      <c r="AC52" s="103">
        <v>72.67</v>
      </c>
      <c r="AD52" s="103">
        <f>AC52*F52</f>
        <v>1162.72</v>
      </c>
      <c r="AE52" s="107">
        <f t="shared" si="0"/>
        <v>290.68</v>
      </c>
      <c r="AF52" s="107">
        <f t="shared" si="1"/>
        <v>1453.4</v>
      </c>
      <c r="AG52" s="13"/>
      <c r="AH52" s="13"/>
    </row>
    <row r="53" spans="1:34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C53" s="11" t="s">
        <v>47</v>
      </c>
      <c r="AD53" s="101"/>
      <c r="AE53" s="101"/>
      <c r="AF53" s="112">
        <f>SUM(AF12:AF52)</f>
        <v>4714009.7</v>
      </c>
    </row>
    <row r="54" spans="1:34">
      <c r="A54" s="121" t="s">
        <v>251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3"/>
    </row>
    <row r="55" spans="1:34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</row>
    <row r="56" spans="1:34">
      <c r="A56" s="125" t="s">
        <v>250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</row>
    <row r="57" spans="1:34">
      <c r="A57" s="127" t="s">
        <v>240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</row>
    <row r="58" spans="1:34">
      <c r="A58" s="127" t="s">
        <v>241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</row>
    <row r="59" spans="1:34" ht="15.75" thickBot="1">
      <c r="A59" s="1"/>
      <c r="B59" s="1"/>
      <c r="C59" s="1"/>
      <c r="D59" s="1"/>
      <c r="E59" s="1"/>
      <c r="F59" s="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4" ht="15.75" thickBot="1">
      <c r="A60" s="128" t="s">
        <v>48</v>
      </c>
      <c r="B60" s="129"/>
      <c r="C60" s="129"/>
      <c r="D60" s="129"/>
      <c r="E60" s="1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4">
      <c r="A61" s="130"/>
      <c r="B61" s="131"/>
      <c r="C61" s="131"/>
      <c r="D61" s="131"/>
      <c r="E61" s="15"/>
      <c r="F61" s="1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4" ht="15.75" thickBot="1">
      <c r="A62" s="132" t="s">
        <v>49</v>
      </c>
      <c r="B62" s="133"/>
      <c r="C62" s="133"/>
      <c r="D62" s="133"/>
      <c r="E62" s="17"/>
      <c r="F62" s="1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4">
      <c r="A63" s="134" t="s">
        <v>242</v>
      </c>
      <c r="B63" s="135"/>
      <c r="C63" s="135"/>
      <c r="D63" s="135"/>
      <c r="E63" s="18"/>
      <c r="F63" s="1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4" ht="16.5" thickBot="1">
      <c r="A64" s="118" t="s">
        <v>50</v>
      </c>
      <c r="B64" s="119"/>
      <c r="C64" s="119"/>
      <c r="D64" s="119"/>
      <c r="E64" s="19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3"/>
      <c r="AB64" s="3"/>
      <c r="AC64" s="3"/>
      <c r="AD64" s="3"/>
      <c r="AE64" s="3"/>
    </row>
    <row r="65" spans="1:31" ht="15.75">
      <c r="A65" s="22"/>
      <c r="B65" s="22"/>
      <c r="C65" s="22"/>
      <c r="D65" s="22"/>
      <c r="E65" s="22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3"/>
      <c r="AB65" s="3"/>
      <c r="AC65" s="3"/>
      <c r="AD65" s="3"/>
      <c r="AE65" s="3"/>
    </row>
    <row r="66" spans="1:31" ht="15.75">
      <c r="A66" s="23" t="s">
        <v>0</v>
      </c>
    </row>
  </sheetData>
  <mergeCells count="65">
    <mergeCell ref="B12:C12"/>
    <mergeCell ref="A9:AF9"/>
    <mergeCell ref="A10:A11"/>
    <mergeCell ref="B10:C11"/>
    <mergeCell ref="D10:D11"/>
    <mergeCell ref="E10:E11"/>
    <mergeCell ref="F10:F11"/>
    <mergeCell ref="AC10:AC11"/>
    <mergeCell ref="A8:AF8"/>
    <mergeCell ref="A3:AF3"/>
    <mergeCell ref="A6:B6"/>
    <mergeCell ref="C6:AF6"/>
    <mergeCell ref="A7:B7"/>
    <mergeCell ref="C7:AF7"/>
    <mergeCell ref="B14:C14"/>
    <mergeCell ref="B15:C15"/>
    <mergeCell ref="B16:C16"/>
    <mergeCell ref="B17:C17"/>
    <mergeCell ref="A64:D64"/>
    <mergeCell ref="A53:AA53"/>
    <mergeCell ref="A54:AF54"/>
    <mergeCell ref="A55:AF55"/>
    <mergeCell ref="A56:AF56"/>
    <mergeCell ref="A57:AF57"/>
    <mergeCell ref="A58:AF58"/>
    <mergeCell ref="A60:D60"/>
    <mergeCell ref="A61:D61"/>
    <mergeCell ref="A62:D62"/>
    <mergeCell ref="A63:D63"/>
    <mergeCell ref="B18:C18"/>
    <mergeCell ref="B19:C19"/>
    <mergeCell ref="B20:C20"/>
    <mergeCell ref="B21:C21"/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37:C37"/>
    <mergeCell ref="B38:C38"/>
    <mergeCell ref="B39:C39"/>
    <mergeCell ref="B32:C32"/>
    <mergeCell ref="B33:C33"/>
    <mergeCell ref="B34:C34"/>
    <mergeCell ref="B50:C50"/>
    <mergeCell ref="B51:C51"/>
    <mergeCell ref="B52:C52"/>
    <mergeCell ref="B13:C13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</mergeCells>
  <hyperlinks>
    <hyperlink ref="G12" r:id="rId1"/>
    <hyperlink ref="I12" r:id="rId2"/>
    <hyperlink ref="G14" r:id="rId3"/>
    <hyperlink ref="I14" r:id="rId4"/>
    <hyperlink ref="G15" r:id="rId5"/>
    <hyperlink ref="I15" r:id="rId6"/>
    <hyperlink ref="G16" r:id="rId7"/>
    <hyperlink ref="I16" r:id="rId8"/>
    <hyperlink ref="G17" r:id="rId9"/>
    <hyperlink ref="I17" r:id="rId10"/>
    <hyperlink ref="G18" r:id="rId11"/>
    <hyperlink ref="I18" r:id="rId12"/>
    <hyperlink ref="G19" r:id="rId13"/>
    <hyperlink ref="I19" r:id="rId14"/>
    <hyperlink ref="G20" r:id="rId15"/>
    <hyperlink ref="I20" r:id="rId16"/>
    <hyperlink ref="G21" r:id="rId17"/>
    <hyperlink ref="I21" r:id="rId18"/>
    <hyperlink ref="G22" r:id="rId19"/>
    <hyperlink ref="I22" r:id="rId20"/>
    <hyperlink ref="G23" r:id="rId21"/>
    <hyperlink ref="I23" r:id="rId22"/>
    <hyperlink ref="G24" r:id="rId23"/>
    <hyperlink ref="I24" r:id="rId24"/>
    <hyperlink ref="G25" r:id="rId25"/>
    <hyperlink ref="I25" r:id="rId26"/>
    <hyperlink ref="G26" r:id="rId27"/>
    <hyperlink ref="I26" r:id="rId28"/>
    <hyperlink ref="G27" r:id="rId29"/>
    <hyperlink ref="I27" r:id="rId30"/>
    <hyperlink ref="G28" r:id="rId31"/>
    <hyperlink ref="I28" r:id="rId32"/>
    <hyperlink ref="G29" r:id="rId33"/>
    <hyperlink ref="I29" r:id="rId34"/>
    <hyperlink ref="G30" r:id="rId35"/>
    <hyperlink ref="I30" r:id="rId36"/>
    <hyperlink ref="G31" r:id="rId37"/>
    <hyperlink ref="I31" r:id="rId38"/>
    <hyperlink ref="G33" r:id="rId39"/>
    <hyperlink ref="I33" r:id="rId40"/>
    <hyperlink ref="G34" r:id="rId41"/>
    <hyperlink ref="I34" r:id="rId42"/>
    <hyperlink ref="G35" r:id="rId43"/>
    <hyperlink ref="I35" r:id="rId44"/>
    <hyperlink ref="G36" r:id="rId45"/>
    <hyperlink ref="I36" r:id="rId46"/>
    <hyperlink ref="G37" r:id="rId47"/>
    <hyperlink ref="I37" r:id="rId48"/>
    <hyperlink ref="G38" r:id="rId49"/>
    <hyperlink ref="I38" r:id="rId50"/>
    <hyperlink ref="G39" r:id="rId51"/>
    <hyperlink ref="I39" r:id="rId52"/>
    <hyperlink ref="G40" r:id="rId53"/>
    <hyperlink ref="I40" r:id="rId54"/>
    <hyperlink ref="G41" r:id="rId55"/>
    <hyperlink ref="I41" r:id="rId56"/>
    <hyperlink ref="G42" r:id="rId57"/>
    <hyperlink ref="I42" r:id="rId58"/>
    <hyperlink ref="G43" r:id="rId59"/>
    <hyperlink ref="I43" r:id="rId60"/>
    <hyperlink ref="G44" r:id="rId61"/>
    <hyperlink ref="I44" r:id="rId62"/>
    <hyperlink ref="G45" r:id="rId63"/>
    <hyperlink ref="I45" r:id="rId64"/>
    <hyperlink ref="G46" r:id="rId65"/>
    <hyperlink ref="I46" r:id="rId66"/>
    <hyperlink ref="G47" r:id="rId67"/>
    <hyperlink ref="I47" r:id="rId68"/>
    <hyperlink ref="G48" r:id="rId69"/>
    <hyperlink ref="I48" r:id="rId70"/>
    <hyperlink ref="G49" r:id="rId71"/>
    <hyperlink ref="I49" r:id="rId72"/>
    <hyperlink ref="G50" r:id="rId73"/>
    <hyperlink ref="I50" r:id="rId74"/>
  </hyperlinks>
  <pageMargins left="0.39370078740157483" right="0.39370078740157483" top="0.39370078740157483" bottom="0.39370078740157483" header="0" footer="0"/>
  <pageSetup paperSize="9" scale="48" fitToHeight="0" orientation="landscape" r:id="rId75"/>
  <drawing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2025-04-22T06:38:05Z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