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эртине\Desktop\Насосы уточненный\"/>
    </mc:Choice>
  </mc:AlternateContent>
  <xr:revisionPtr revIDLastSave="0" documentId="13_ncr:1_{CACD57DE-64AB-4E55-9D2A-291FC472E18C}" xr6:coauthVersionLast="47" xr6:coauthVersionMax="47" xr10:uidLastSave="{00000000-0000-0000-0000-000000000000}"/>
  <bookViews>
    <workbookView xWindow="1950" yWindow="1950" windowWidth="15135" windowHeight="13650" xr2:uid="{00000000-000D-0000-FFFF-FFFF00000000}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 s="1"/>
  <c r="G16" i="1"/>
  <c r="H16" i="1" s="1"/>
  <c r="I16" i="1" s="1"/>
  <c r="G12" i="1"/>
  <c r="H12" i="1" s="1"/>
  <c r="I12" i="1" s="1"/>
  <c r="H20" i="1"/>
  <c r="I20" i="1" s="1"/>
  <c r="H21" i="1"/>
  <c r="I21" i="1" s="1"/>
  <c r="H13" i="1"/>
  <c r="I13" i="1" s="1"/>
  <c r="H15" i="1"/>
  <c r="I15" i="1" s="1"/>
  <c r="H17" i="1"/>
  <c r="I17" i="1" s="1"/>
  <c r="H19" i="1"/>
  <c r="I19" i="1" s="1"/>
  <c r="I11" i="1" l="1"/>
  <c r="I22" i="1" s="1"/>
</calcChain>
</file>

<file path=xl/sharedStrings.xml><?xml version="1.0" encoding="utf-8"?>
<sst xmlns="http://schemas.openxmlformats.org/spreadsheetml/2006/main" count="37" uniqueCount="29">
  <si>
    <t>Обоснование</t>
  </si>
  <si>
    <t xml:space="preserve">№ п/п </t>
  </si>
  <si>
    <t>Коммерческие предложения (руб./ед.изм.)</t>
  </si>
  <si>
    <t>Приложение № 1  в Технической части – Структура НМЦ</t>
  </si>
  <si>
    <t xml:space="preserve">Кол-во </t>
  </si>
  <si>
    <t>Наименование продукции (материалы / оборудование), являющейся предметом закупки</t>
  </si>
  <si>
    <t>Ед. 
изм.</t>
  </si>
  <si>
    <t>НМЦ единицы продукции
(руб. с учетом НДС 20%)</t>
  </si>
  <si>
    <t>НМЦ единицы продукции
(руб. с учетом НДС) 20%</t>
  </si>
  <si>
    <t xml:space="preserve">Итого </t>
  </si>
  <si>
    <t>№1</t>
  </si>
  <si>
    <t>№ 2</t>
  </si>
  <si>
    <t>№3</t>
  </si>
  <si>
    <t>шт</t>
  </si>
  <si>
    <t>Метод сопоставимых рыночных цен (анализ рынка): для определения НМЦ закупки применялся метод сопоставимых рыночных цен. Коммерческие предложении запрашивались  по запросу  у предпрятий занимающихся поставкой и изготовлением компенсаторов сильфонных</t>
  </si>
  <si>
    <t>начальной (максимальной) цены закупки «НМЦ» на поставку насосного оборудования</t>
  </si>
  <si>
    <t>Насос 1 К 20/30 с электродвигателем 4 кВт 2900 об/мин, соединение муфтовое, со степенью защиты IP55, исполнение на лапах</t>
  </si>
  <si>
    <t>Ак-Довуракский участок</t>
  </si>
  <si>
    <t>Шагонаарский участок</t>
  </si>
  <si>
    <t>Насос НКУ-140М без электродвигателя</t>
  </si>
  <si>
    <t>Хову Аксынский участок</t>
  </si>
  <si>
    <t>Сетевой насос Д200-36 без электродвигателя</t>
  </si>
  <si>
    <t>Сетевой насос Д320-50 без электродвигателя</t>
  </si>
  <si>
    <t>Сетевой насос Д315-71, без электродвигателя</t>
  </si>
  <si>
    <t xml:space="preserve">Н(М)Ц закупки  с учетом округления  (руб.) – 2 754 255,33 рублей (два миллиона семьсот пятьдесят четыре тысячи двести пятьдесят пять рублей 33 копейки), в том числе НДС 459 042,56 рубля (четыреста пятьдесят девять тысяч сорок два рубля 56 копеек) </t>
  </si>
  <si>
    <t>Насос повысительный марки 1Д315-71 с электродвигателем</t>
  </si>
  <si>
    <t>Насос 1Д500-63а с электродвигателем 110 кВт</t>
  </si>
  <si>
    <t>Насос К100-65-200а с электродвигателем А132М2У1 22 кВт 2900 об/мин., соединение муфтовое, со степенью защиты IP55, исполнение на лапах</t>
  </si>
  <si>
    <t xml:space="preserve">Насос К160-30 без электродвигателя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</si>
</sst>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 wrapText="1"/>
    </xf>
    <xf numFmtId="164" fontId="7" fillId="0" borderId="2" xfId="1" applyFont="1" applyFill="1" applyBorder="1" applyAlignment="1">
      <alignment horizontal="center" vertical="center" wrapText="1"/>
    </xf>
    <xf numFmtId="164" fontId="0" fillId="0" borderId="0" xfId="1" applyFont="1"/>
    <xf numFmtId="164" fontId="5" fillId="0" borderId="4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70" zoomScaleNormal="70" workbookViewId="0">
      <selection activeCell="A24" sqref="A24:H24"/>
    </sheetView>
  </sheetViews>
  <sheetFormatPr defaultRowHeight="15" x14ac:dyDescent="0.25"/>
  <cols>
    <col min="2" max="2" width="32.7109375" customWidth="1"/>
    <col min="3" max="3" width="11.28515625" customWidth="1"/>
    <col min="5" max="7" width="16.85546875" bestFit="1" customWidth="1"/>
    <col min="8" max="8" width="17.7109375" customWidth="1"/>
    <col min="9" max="9" width="18.28515625" style="14" bestFit="1" customWidth="1"/>
  </cols>
  <sheetData>
    <row r="1" spans="1:9" ht="15.75" x14ac:dyDescent="0.25">
      <c r="A1" s="21" t="s">
        <v>3</v>
      </c>
      <c r="B1" s="21"/>
      <c r="C1" s="21"/>
      <c r="D1" s="21"/>
      <c r="E1" s="21"/>
      <c r="F1" s="21"/>
      <c r="G1" s="21"/>
      <c r="H1" s="21"/>
    </row>
    <row r="2" spans="1:9" ht="15.75" x14ac:dyDescent="0.25">
      <c r="A2" s="3" t="s">
        <v>0</v>
      </c>
      <c r="B2" s="3"/>
      <c r="C2" s="3"/>
      <c r="D2" s="3"/>
      <c r="E2" s="3"/>
      <c r="F2" s="3"/>
      <c r="G2" s="3"/>
      <c r="H2" s="3"/>
    </row>
    <row r="3" spans="1:9" ht="15.75" x14ac:dyDescent="0.25">
      <c r="A3" s="3" t="s">
        <v>15</v>
      </c>
      <c r="B3" s="3"/>
      <c r="C3" s="3"/>
      <c r="D3" s="3"/>
      <c r="E3" s="3"/>
      <c r="F3" s="3"/>
      <c r="G3" s="3"/>
      <c r="H3" s="3"/>
    </row>
    <row r="4" spans="1:9" ht="15.75" customHeight="1" x14ac:dyDescent="0.25">
      <c r="A4" s="24" t="s">
        <v>14</v>
      </c>
      <c r="B4" s="24"/>
      <c r="C4" s="24"/>
      <c r="D4" s="24"/>
      <c r="E4" s="24"/>
      <c r="F4" s="24"/>
      <c r="G4" s="24"/>
      <c r="H4" s="24"/>
    </row>
    <row r="5" spans="1:9" ht="39.75" customHeight="1" x14ac:dyDescent="0.25">
      <c r="A5" s="24"/>
      <c r="B5" s="24"/>
      <c r="C5" s="24"/>
      <c r="D5" s="24"/>
      <c r="E5" s="24"/>
      <c r="F5" s="24"/>
      <c r="G5" s="24"/>
      <c r="H5" s="24"/>
    </row>
    <row r="6" spans="1:9" ht="16.5" x14ac:dyDescent="0.25">
      <c r="A6" s="1"/>
    </row>
    <row r="7" spans="1:9" s="4" customFormat="1" ht="15.75" customHeight="1" x14ac:dyDescent="0.25">
      <c r="A7" s="22" t="s">
        <v>1</v>
      </c>
      <c r="B7" s="23" t="s">
        <v>5</v>
      </c>
      <c r="C7" s="23" t="s">
        <v>6</v>
      </c>
      <c r="D7" s="22" t="s">
        <v>4</v>
      </c>
      <c r="E7" s="22" t="s">
        <v>2</v>
      </c>
      <c r="F7" s="22"/>
      <c r="G7" s="22"/>
      <c r="H7" s="23" t="s">
        <v>7</v>
      </c>
      <c r="I7" s="19" t="s">
        <v>8</v>
      </c>
    </row>
    <row r="8" spans="1:9" s="4" customFormat="1" ht="30.75" customHeight="1" x14ac:dyDescent="0.25">
      <c r="A8" s="22"/>
      <c r="B8" s="23"/>
      <c r="C8" s="23"/>
      <c r="D8" s="22"/>
      <c r="E8" s="22"/>
      <c r="F8" s="22"/>
      <c r="G8" s="22"/>
      <c r="H8" s="23"/>
      <c r="I8" s="19"/>
    </row>
    <row r="9" spans="1:9" s="4" customFormat="1" ht="48" customHeight="1" x14ac:dyDescent="0.25">
      <c r="A9" s="22"/>
      <c r="B9" s="23"/>
      <c r="C9" s="23"/>
      <c r="D9" s="22"/>
      <c r="E9" s="5" t="s">
        <v>10</v>
      </c>
      <c r="F9" s="5" t="s">
        <v>11</v>
      </c>
      <c r="G9" s="5" t="s">
        <v>12</v>
      </c>
      <c r="H9" s="23"/>
      <c r="I9" s="19"/>
    </row>
    <row r="10" spans="1:9" s="4" customFormat="1" ht="20.25" customHeight="1" x14ac:dyDescent="0.25">
      <c r="A10" s="25" t="s">
        <v>17</v>
      </c>
      <c r="B10" s="26"/>
      <c r="C10" s="26"/>
      <c r="D10" s="26"/>
      <c r="E10" s="26"/>
      <c r="F10" s="26"/>
      <c r="G10" s="26"/>
      <c r="H10" s="26"/>
      <c r="I10" s="27"/>
    </row>
    <row r="11" spans="1:9" s="4" customFormat="1" ht="30" x14ac:dyDescent="0.25">
      <c r="A11" s="6">
        <v>1</v>
      </c>
      <c r="B11" s="18" t="s">
        <v>25</v>
      </c>
      <c r="C11" s="8" t="s">
        <v>13</v>
      </c>
      <c r="D11" s="8">
        <v>1</v>
      </c>
      <c r="E11" s="15">
        <v>327300</v>
      </c>
      <c r="F11" s="16">
        <v>363619</v>
      </c>
      <c r="G11" s="16">
        <f>200100+500000</f>
        <v>700100</v>
      </c>
      <c r="H11" s="9">
        <f>(E11+F11+G11)/3</f>
        <v>463673</v>
      </c>
      <c r="I11" s="13">
        <f>H11*D11</f>
        <v>463673</v>
      </c>
    </row>
    <row r="12" spans="1:9" s="4" customFormat="1" ht="75" x14ac:dyDescent="0.25">
      <c r="A12" s="6">
        <v>2</v>
      </c>
      <c r="B12" s="18" t="s">
        <v>16</v>
      </c>
      <c r="C12" s="8" t="s">
        <v>13</v>
      </c>
      <c r="D12" s="8">
        <v>2</v>
      </c>
      <c r="E12" s="15">
        <v>33300</v>
      </c>
      <c r="F12" s="16">
        <v>55012</v>
      </c>
      <c r="G12" s="16">
        <f>26900+17000</f>
        <v>43900</v>
      </c>
      <c r="H12" s="9">
        <f t="shared" ref="H12:H19" si="0">(E12+F12+G12)/3</f>
        <v>44070.666666666664</v>
      </c>
      <c r="I12" s="13">
        <f t="shared" ref="I12:I19" si="1">H12*D12</f>
        <v>88141.333333333328</v>
      </c>
    </row>
    <row r="13" spans="1:9" s="4" customFormat="1" ht="30" x14ac:dyDescent="0.25">
      <c r="A13" s="6">
        <v>3</v>
      </c>
      <c r="B13" s="18" t="s">
        <v>26</v>
      </c>
      <c r="C13" s="8" t="s">
        <v>13</v>
      </c>
      <c r="D13" s="8">
        <v>1</v>
      </c>
      <c r="E13" s="15">
        <v>570200</v>
      </c>
      <c r="F13" s="16">
        <v>648679</v>
      </c>
      <c r="G13" s="16">
        <v>590000</v>
      </c>
      <c r="H13" s="9">
        <f t="shared" si="0"/>
        <v>602959.66666666663</v>
      </c>
      <c r="I13" s="13">
        <f t="shared" si="1"/>
        <v>602959.66666666663</v>
      </c>
    </row>
    <row r="14" spans="1:9" s="4" customFormat="1" ht="15.75" x14ac:dyDescent="0.25">
      <c r="A14" s="25" t="s">
        <v>18</v>
      </c>
      <c r="B14" s="26"/>
      <c r="C14" s="26"/>
      <c r="D14" s="26"/>
      <c r="E14" s="26"/>
      <c r="F14" s="26"/>
      <c r="G14" s="26"/>
      <c r="H14" s="26"/>
      <c r="I14" s="27"/>
    </row>
    <row r="15" spans="1:9" s="4" customFormat="1" ht="30" x14ac:dyDescent="0.25">
      <c r="A15" s="6">
        <v>4</v>
      </c>
      <c r="B15" s="18" t="s">
        <v>19</v>
      </c>
      <c r="C15" s="8" t="s">
        <v>13</v>
      </c>
      <c r="D15" s="8">
        <v>1</v>
      </c>
      <c r="E15" s="15">
        <v>513000</v>
      </c>
      <c r="F15" s="16">
        <v>744313</v>
      </c>
      <c r="G15" s="16">
        <v>600000</v>
      </c>
      <c r="H15" s="9">
        <f t="shared" si="0"/>
        <v>619104.33333333337</v>
      </c>
      <c r="I15" s="13">
        <f t="shared" si="1"/>
        <v>619104.33333333337</v>
      </c>
    </row>
    <row r="16" spans="1:9" s="4" customFormat="1" ht="75" x14ac:dyDescent="0.25">
      <c r="A16" s="6">
        <v>5</v>
      </c>
      <c r="B16" s="18" t="s">
        <v>27</v>
      </c>
      <c r="C16" s="8" t="s">
        <v>13</v>
      </c>
      <c r="D16" s="8">
        <v>1</v>
      </c>
      <c r="E16" s="15">
        <v>103000</v>
      </c>
      <c r="F16" s="16">
        <v>128973</v>
      </c>
      <c r="G16" s="16">
        <f>64500+70000</f>
        <v>134500</v>
      </c>
      <c r="H16" s="9">
        <f t="shared" si="0"/>
        <v>122157.66666666667</v>
      </c>
      <c r="I16" s="13">
        <f t="shared" si="1"/>
        <v>122157.66666666667</v>
      </c>
    </row>
    <row r="17" spans="1:9" s="4" customFormat="1" ht="30" x14ac:dyDescent="0.25">
      <c r="A17" s="6">
        <v>6</v>
      </c>
      <c r="B17" s="18" t="s">
        <v>28</v>
      </c>
      <c r="C17" s="8" t="s">
        <v>13</v>
      </c>
      <c r="D17" s="8">
        <v>1</v>
      </c>
      <c r="E17" s="15">
        <v>81500</v>
      </c>
      <c r="F17" s="16">
        <v>130558</v>
      </c>
      <c r="G17" s="16">
        <v>125000</v>
      </c>
      <c r="H17" s="9">
        <f t="shared" si="0"/>
        <v>112352.66666666667</v>
      </c>
      <c r="I17" s="13">
        <f t="shared" si="1"/>
        <v>112352.66666666667</v>
      </c>
    </row>
    <row r="18" spans="1:9" s="4" customFormat="1" ht="15.75" x14ac:dyDescent="0.25">
      <c r="A18" s="25" t="s">
        <v>20</v>
      </c>
      <c r="B18" s="26"/>
      <c r="C18" s="26"/>
      <c r="D18" s="26"/>
      <c r="E18" s="26"/>
      <c r="F18" s="26"/>
      <c r="G18" s="26"/>
      <c r="H18" s="26"/>
      <c r="I18" s="27"/>
    </row>
    <row r="19" spans="1:9" s="4" customFormat="1" ht="30" x14ac:dyDescent="0.25">
      <c r="A19" s="6">
        <v>7</v>
      </c>
      <c r="B19" s="18" t="s">
        <v>21</v>
      </c>
      <c r="C19" s="8" t="s">
        <v>13</v>
      </c>
      <c r="D19" s="8">
        <v>1</v>
      </c>
      <c r="E19" s="15">
        <v>180000</v>
      </c>
      <c r="F19" s="16">
        <v>280308</v>
      </c>
      <c r="G19" s="16">
        <v>266700</v>
      </c>
      <c r="H19" s="9">
        <f t="shared" si="0"/>
        <v>242336</v>
      </c>
      <c r="I19" s="13">
        <f t="shared" si="1"/>
        <v>242336</v>
      </c>
    </row>
    <row r="20" spans="1:9" s="4" customFormat="1" ht="30" x14ac:dyDescent="0.25">
      <c r="A20" s="6">
        <v>8</v>
      </c>
      <c r="B20" s="18" t="s">
        <v>22</v>
      </c>
      <c r="C20" s="8" t="s">
        <v>13</v>
      </c>
      <c r="D20" s="8">
        <v>1</v>
      </c>
      <c r="E20" s="15">
        <v>224800</v>
      </c>
      <c r="F20" s="16">
        <v>480812</v>
      </c>
      <c r="G20" s="16">
        <v>327400</v>
      </c>
      <c r="H20" s="9">
        <f t="shared" ref="H20:H21" si="2">(E20+F20+G20)/3</f>
        <v>344337.33333333331</v>
      </c>
      <c r="I20" s="13">
        <f t="shared" ref="I20:I21" si="3">H20*D20</f>
        <v>344337.33333333331</v>
      </c>
    </row>
    <row r="21" spans="1:9" s="4" customFormat="1" ht="30" x14ac:dyDescent="0.25">
      <c r="A21" s="6">
        <v>9</v>
      </c>
      <c r="B21" s="18" t="s">
        <v>23</v>
      </c>
      <c r="C21" s="8" t="s">
        <v>13</v>
      </c>
      <c r="D21" s="8">
        <v>1</v>
      </c>
      <c r="E21" s="15">
        <v>138900</v>
      </c>
      <c r="F21" s="16">
        <v>170280</v>
      </c>
      <c r="G21" s="16">
        <v>168400</v>
      </c>
      <c r="H21" s="9">
        <f t="shared" si="2"/>
        <v>159193.33333333334</v>
      </c>
      <c r="I21" s="13">
        <f t="shared" si="3"/>
        <v>159193.33333333334</v>
      </c>
    </row>
    <row r="22" spans="1:9" s="4" customFormat="1" ht="35.25" customHeight="1" x14ac:dyDescent="0.25">
      <c r="A22" s="25" t="s">
        <v>9</v>
      </c>
      <c r="B22" s="26"/>
      <c r="C22" s="10"/>
      <c r="D22" s="11"/>
      <c r="E22" s="7"/>
      <c r="F22" s="7"/>
      <c r="G22" s="7"/>
      <c r="H22" s="12"/>
      <c r="I22" s="17">
        <f>I11+I12+I13+I15+I16+I17+I19+I20+I21</f>
        <v>2754255.333333334</v>
      </c>
    </row>
    <row r="23" spans="1:9" x14ac:dyDescent="0.25">
      <c r="A23" s="2"/>
    </row>
    <row r="24" spans="1:9" ht="46.5" customHeight="1" x14ac:dyDescent="0.25">
      <c r="A24" s="20" t="s">
        <v>24</v>
      </c>
      <c r="B24" s="20"/>
      <c r="C24" s="20"/>
      <c r="D24" s="20"/>
      <c r="E24" s="20"/>
      <c r="F24" s="20"/>
      <c r="G24" s="20"/>
      <c r="H24" s="20"/>
    </row>
  </sheetData>
  <mergeCells count="14">
    <mergeCell ref="I7:I9"/>
    <mergeCell ref="A24:H24"/>
    <mergeCell ref="A1:H1"/>
    <mergeCell ref="A7:A9"/>
    <mergeCell ref="B7:B9"/>
    <mergeCell ref="C7:C9"/>
    <mergeCell ref="D7:D9"/>
    <mergeCell ref="H7:H9"/>
    <mergeCell ref="E7:G8"/>
    <mergeCell ref="A4:H5"/>
    <mergeCell ref="A22:B22"/>
    <mergeCell ref="A14:I14"/>
    <mergeCell ref="A10:I10"/>
    <mergeCell ref="A18:I1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эртине</cp:lastModifiedBy>
  <dcterms:created xsi:type="dcterms:W3CDTF">2022-10-17T03:53:45Z</dcterms:created>
  <dcterms:modified xsi:type="dcterms:W3CDTF">2025-05-26T14:25:25Z</dcterms:modified>
</cp:coreProperties>
</file>