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голь\"/>
    </mc:Choice>
  </mc:AlternateContent>
  <xr:revisionPtr revIDLastSave="0" documentId="13_ncr:1_{1419E79B-DE8F-4316-A6F9-721739386E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уго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1" l="1"/>
  <c r="I5" i="1"/>
  <c r="J5" i="1" s="1"/>
  <c r="K5" i="1"/>
  <c r="H5" i="1"/>
  <c r="L6" i="1" l="1"/>
</calcChain>
</file>

<file path=xl/sharedStrings.xml><?xml version="1.0" encoding="utf-8"?>
<sst xmlns="http://schemas.openxmlformats.org/spreadsheetml/2006/main" count="22" uniqueCount="22">
  <si>
    <t>№</t>
  </si>
  <si>
    <t xml:space="preserve">Наименование </t>
  </si>
  <si>
    <t>Ед. изм</t>
  </si>
  <si>
    <t xml:space="preserve">Необходимое для закупки количество </t>
  </si>
  <si>
    <t>Коммерческие предложения (руб./ед.изм.)</t>
  </si>
  <si>
    <t>Однородность совокупности значений выявленных цен, используемых в расчете Н(М)ЦД</t>
  </si>
  <si>
    <t xml:space="preserve">Поставщик №1 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</si>
  <si>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</si>
  <si>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</si>
  <si>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с округлением (вниз) до сотых долей после запятой (руб.)</t>
  </si>
  <si>
    <r>
      <t xml:space="preserve">коэффициент вариации цен V (%)           </t>
    </r>
    <r>
      <rPr>
        <i/>
        <sz val="12"/>
        <color rgb="FF000000"/>
        <rFont val="Times New Roman"/>
        <family val="1"/>
        <charset val="204"/>
      </rPr>
      <t xml:space="preserve">         (не должен превышать 33%)</t>
    </r>
  </si>
  <si>
    <t>Н(М)ЦД  с учетом округления цены за единицу (руб.)</t>
  </si>
  <si>
    <t>ПРИЛОЖЕНИЕ №4 к документации</t>
  </si>
  <si>
    <t>Н(М)ЦД, определяемая методом сопоставимых рыночных цен (анализа рынка)Н(М)ЦД, определяемая методом сопоставимых рыночных цен (анализа рынка)</t>
  </si>
  <si>
    <t>Экономист</t>
  </si>
  <si>
    <t>К.В. Романова</t>
  </si>
  <si>
    <t>т</t>
  </si>
  <si>
    <t>Поставщик №2</t>
  </si>
  <si>
    <t>Поставщик №3</t>
  </si>
  <si>
    <t>Обоснование начальной (максимальной) цены договора на поставку угля каменного в 2025 году.</t>
  </si>
  <si>
    <t>Дата  подготовки  обоснования  НМЦ  договора:       04 июня  2025 г.</t>
  </si>
  <si>
    <t>Уголь каменный марки ДПК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</si>
</sst>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>
      <protection locked="0"/>
    </xf>
    <xf numFmtId="2" fontId="6" fillId="0" borderId="3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center" vertical="top"/>
      <protection locked="0"/>
    </xf>
    <xf numFmtId="0" fontId="7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/>
      <protection hidden="1"/>
    </xf>
    <xf numFmtId="39" fontId="6" fillId="0" borderId="3" xfId="0" applyNumberFormat="1" applyFont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wrapText="1"/>
      <protection locked="0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3" xfId="0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2" fontId="11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top" textRotation="90" wrapText="1"/>
      <protection locked="0"/>
    </xf>
    <xf numFmtId="0" fontId="6" fillId="0" borderId="2" xfId="0" applyFont="1" applyBorder="1" applyAlignment="1" applyProtection="1">
      <alignment horizontal="center" textRotation="90" wrapText="1"/>
      <protection locked="0"/>
    </xf>
    <xf numFmtId="0" fontId="7" fillId="0" borderId="4" xfId="0" applyFont="1" applyBorder="1"/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" vertical="top" wrapText="1"/>
      <protection locked="0"/>
    </xf>
    <xf numFmtId="2" fontId="6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textRotation="90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30"/>
  <sheetViews>
    <sheetView tabSelected="1" zoomScale="60" zoomScaleNormal="60" workbookViewId="0">
      <selection activeCell="B11" sqref="B11"/>
    </sheetView>
  </sheetViews>
  <sheetFormatPr defaultColWidth="9.140625" defaultRowHeight="15" x14ac:dyDescent="0.25"/>
  <cols>
    <col min="1" max="1" width="5.5703125" style="20" customWidth="1"/>
    <col min="2" max="2" width="50" style="20" customWidth="1"/>
    <col min="3" max="3" width="11.42578125" style="1" customWidth="1"/>
    <col min="4" max="4" width="9.5703125" style="1" customWidth="1"/>
    <col min="5" max="6" width="11.140625" style="1" customWidth="1"/>
    <col min="7" max="7" width="10.140625" style="1" customWidth="1"/>
    <col min="8" max="8" width="14" style="1" customWidth="1"/>
    <col min="9" max="9" width="13.42578125" style="1" customWidth="1"/>
    <col min="10" max="10" width="13.28515625" style="1" customWidth="1"/>
    <col min="11" max="11" width="11.28515625" style="1" customWidth="1"/>
    <col min="12" max="12" width="16.42578125" style="1" customWidth="1"/>
    <col min="13" max="1018" width="9.140625" style="1"/>
    <col min="1019" max="16384" width="9.140625" style="25"/>
  </cols>
  <sheetData>
    <row r="1" spans="1:12" ht="15.75" x14ac:dyDescent="0.25">
      <c r="A1" s="38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4.5" customHeight="1" x14ac:dyDescent="0.25">
      <c r="A2" s="42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129" customHeight="1" x14ac:dyDescent="0.25">
      <c r="A3" s="45" t="s">
        <v>0</v>
      </c>
      <c r="B3" s="46" t="s">
        <v>1</v>
      </c>
      <c r="C3" s="46" t="s">
        <v>2</v>
      </c>
      <c r="D3" s="47" t="s">
        <v>3</v>
      </c>
      <c r="E3" s="36" t="s">
        <v>4</v>
      </c>
      <c r="F3" s="36"/>
      <c r="G3" s="36"/>
      <c r="H3" s="37" t="s">
        <v>5</v>
      </c>
      <c r="I3" s="37"/>
      <c r="J3" s="37"/>
      <c r="K3" s="36" t="s">
        <v>13</v>
      </c>
      <c r="L3" s="36"/>
    </row>
    <row r="4" spans="1:12" ht="276" customHeight="1" x14ac:dyDescent="0.25">
      <c r="A4" s="45"/>
      <c r="B4" s="46"/>
      <c r="C4" s="46"/>
      <c r="D4" s="47"/>
      <c r="E4" s="30" t="s">
        <v>6</v>
      </c>
      <c r="F4" s="30" t="s">
        <v>17</v>
      </c>
      <c r="G4" s="30" t="s">
        <v>18</v>
      </c>
      <c r="H4" s="31" t="s">
        <v>7</v>
      </c>
      <c r="I4" s="31" t="s">
        <v>8</v>
      </c>
      <c r="J4" s="31" t="s">
        <v>10</v>
      </c>
      <c r="K4" s="31" t="s">
        <v>9</v>
      </c>
      <c r="L4" s="31" t="s">
        <v>11</v>
      </c>
    </row>
    <row r="5" spans="1:12" ht="33" customHeight="1" x14ac:dyDescent="0.25">
      <c r="A5" s="21">
        <v>1</v>
      </c>
      <c r="B5" s="18" t="s">
        <v>21</v>
      </c>
      <c r="C5" s="10" t="s">
        <v>16</v>
      </c>
      <c r="D5" s="14">
        <v>360</v>
      </c>
      <c r="E5" s="15">
        <v>9700</v>
      </c>
      <c r="F5" s="15">
        <v>7500</v>
      </c>
      <c r="G5" s="15">
        <v>9500</v>
      </c>
      <c r="H5" s="11">
        <f>(E5+G5+F5)/3</f>
        <v>8900</v>
      </c>
      <c r="I5" s="12">
        <f>STDEVA(E5,G5,F5)</f>
        <v>1216.552506059644</v>
      </c>
      <c r="J5" s="13">
        <f>I5/H5*100</f>
        <v>13.669129281569035</v>
      </c>
      <c r="K5" s="16">
        <f>ROUND(H5,2)</f>
        <v>8900</v>
      </c>
      <c r="L5" s="2">
        <f>K5*D5</f>
        <v>3204000</v>
      </c>
    </row>
    <row r="6" spans="1:12" ht="24.75" customHeight="1" x14ac:dyDescent="0.25">
      <c r="A6" s="21"/>
      <c r="B6" s="18"/>
      <c r="C6" s="10"/>
      <c r="D6" s="22"/>
      <c r="E6" s="22"/>
      <c r="F6" s="22"/>
      <c r="G6" s="22"/>
      <c r="H6" s="23"/>
      <c r="I6" s="24"/>
      <c r="J6" s="22"/>
      <c r="K6" s="22"/>
      <c r="L6" s="29">
        <f>SUM(L5:L5)</f>
        <v>3204000</v>
      </c>
    </row>
    <row r="7" spans="1:12" s="3" customFormat="1" ht="47.25" customHeight="1" x14ac:dyDescent="0.25">
      <c r="A7" s="48" t="s">
        <v>14</v>
      </c>
      <c r="B7" s="48"/>
      <c r="C7" s="48"/>
      <c r="D7" s="17"/>
      <c r="E7" s="17"/>
      <c r="F7" s="17"/>
      <c r="G7" s="17"/>
      <c r="H7" s="17"/>
      <c r="I7" s="17"/>
      <c r="J7" s="26"/>
      <c r="K7" s="41" t="s">
        <v>15</v>
      </c>
      <c r="L7" s="41"/>
    </row>
    <row r="8" spans="1:12" s="3" customFormat="1" ht="53.25" customHeight="1" x14ac:dyDescent="0.25">
      <c r="A8" s="34"/>
      <c r="B8" s="34"/>
      <c r="C8" s="34"/>
      <c r="D8" s="27"/>
      <c r="E8" s="27"/>
      <c r="F8" s="27"/>
      <c r="G8" s="27"/>
      <c r="H8" s="27"/>
      <c r="I8" s="27"/>
      <c r="J8" s="26"/>
      <c r="K8" s="34"/>
      <c r="L8" s="34"/>
    </row>
    <row r="9" spans="1:12" s="3" customFormat="1" ht="16.5" customHeight="1" x14ac:dyDescent="0.25">
      <c r="A9" s="19" t="s">
        <v>20</v>
      </c>
      <c r="B9" s="19"/>
      <c r="C9" s="4"/>
      <c r="D9" s="4"/>
      <c r="E9" s="27"/>
      <c r="F9" s="27"/>
      <c r="G9" s="27"/>
      <c r="H9" s="27"/>
      <c r="I9" s="27"/>
      <c r="J9" s="32"/>
      <c r="K9" s="35"/>
      <c r="L9" s="35"/>
    </row>
    <row r="10" spans="1:12" s="3" customFormat="1" ht="13.5" customHeight="1" x14ac:dyDescent="0.25">
      <c r="A10" s="28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s="3" customFormat="1" ht="32.25" customHeight="1" x14ac:dyDescent="0.25">
      <c r="A11" s="19"/>
      <c r="B11" s="19"/>
      <c r="C11" s="4"/>
      <c r="D11" s="4"/>
      <c r="E11" s="4"/>
      <c r="F11" s="4"/>
      <c r="G11" s="4"/>
      <c r="H11" s="4"/>
      <c r="I11" s="27"/>
      <c r="J11" s="27"/>
      <c r="K11" s="27"/>
      <c r="L11" s="27"/>
    </row>
    <row r="12" spans="1:12" s="3" customFormat="1" ht="23.25" customHeight="1" x14ac:dyDescent="0.25">
      <c r="A12" s="40"/>
      <c r="B12" s="40"/>
      <c r="C12" s="5"/>
      <c r="D12" s="5"/>
      <c r="E12" s="5"/>
      <c r="F12" s="5"/>
      <c r="G12" s="5"/>
      <c r="H12" s="1"/>
      <c r="I12" s="1"/>
      <c r="J12" s="1"/>
      <c r="K12" s="1"/>
      <c r="L12" s="1"/>
    </row>
    <row r="13" spans="1:12" s="3" customFormat="1" ht="32.25" customHeight="1" x14ac:dyDescent="0.25">
      <c r="A13" s="33"/>
      <c r="B13" s="33"/>
      <c r="C13" s="33"/>
      <c r="D13" s="5"/>
      <c r="E13" s="6"/>
      <c r="F13" s="6"/>
      <c r="G13" s="7"/>
      <c r="H13" s="8"/>
      <c r="I13" s="8"/>
      <c r="J13" s="8"/>
      <c r="K13" s="8"/>
      <c r="L13" s="8"/>
    </row>
    <row r="14" spans="1:12" s="3" customFormat="1" ht="63.75" customHeight="1" x14ac:dyDescent="0.2">
      <c r="A14" s="20"/>
      <c r="B14" s="20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s="3" customFormat="1" ht="31.5" customHeight="1" x14ac:dyDescent="0.2">
      <c r="A15" s="20"/>
      <c r="B15" s="20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s="3" customFormat="1" ht="27.75" customHeight="1" x14ac:dyDescent="0.2">
      <c r="A16" s="20"/>
      <c r="B16" s="20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3" customFormat="1" ht="69" customHeight="1" x14ac:dyDescent="0.2">
      <c r="A17" s="20"/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3" customFormat="1" ht="69" customHeight="1" x14ac:dyDescent="0.2">
      <c r="A18" s="20"/>
      <c r="B18" s="20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3" customFormat="1" ht="64.5" customHeight="1" x14ac:dyDescent="0.2">
      <c r="A19" s="20"/>
      <c r="B19" s="20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s="3" customFormat="1" ht="60.75" customHeight="1" x14ac:dyDescent="0.2">
      <c r="A20" s="20"/>
      <c r="B20" s="20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3" customFormat="1" ht="63.75" customHeight="1" x14ac:dyDescent="0.2">
      <c r="A21" s="20"/>
      <c r="B21" s="20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3" customFormat="1" ht="57" customHeight="1" x14ac:dyDescent="0.2">
      <c r="A22" s="20"/>
      <c r="B22" s="20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9" customFormat="1" ht="30.75" customHeight="1" x14ac:dyDescent="0.2">
      <c r="A23" s="20"/>
      <c r="B23" s="20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6" customHeight="1" x14ac:dyDescent="0.25"/>
    <row r="25" spans="1:12" ht="15.75" customHeight="1" x14ac:dyDescent="0.25"/>
    <row r="26" spans="1:12" s="8" customFormat="1" ht="15.75" customHeight="1" x14ac:dyDescent="0.2">
      <c r="A26" s="20"/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8" customFormat="1" x14ac:dyDescent="0.2">
      <c r="A27" s="20"/>
      <c r="B27" s="20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8" customFormat="1" ht="11.25" customHeight="1" x14ac:dyDescent="0.2">
      <c r="A28" s="20"/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48" customHeight="1" x14ac:dyDescent="0.25"/>
    <row r="30" spans="1:12" s="8" customFormat="1" ht="15.75" customHeight="1" x14ac:dyDescent="0.2">
      <c r="A30" s="20"/>
      <c r="B30" s="20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6">
    <mergeCell ref="A1:L1"/>
    <mergeCell ref="A12:B12"/>
    <mergeCell ref="K7:L7"/>
    <mergeCell ref="A2:L2"/>
    <mergeCell ref="A3:A4"/>
    <mergeCell ref="B3:B4"/>
    <mergeCell ref="C3:C4"/>
    <mergeCell ref="D3:D4"/>
    <mergeCell ref="A7:C7"/>
    <mergeCell ref="A13:C13"/>
    <mergeCell ref="A8:C8"/>
    <mergeCell ref="K8:L8"/>
    <mergeCell ref="K9:L9"/>
    <mergeCell ref="E3:G3"/>
    <mergeCell ref="H3:J3"/>
    <mergeCell ref="K3:L3"/>
  </mergeCells>
  <phoneticPr fontId="9" type="noConversion"/>
  <conditionalFormatting sqref="J5">
    <cfRule type="cellIs" dxfId="0" priority="5" operator="greaterThan">
      <formula>33</formula>
    </cfRule>
  </conditionalFormatting>
  <pageMargins left="0.56041666666666701" right="0.28263888888888899" top="0.55138888888888904" bottom="0.39374999999999999" header="0.51180555555555496" footer="0.51180555555555496"/>
  <pageSetup paperSize="9" scale="7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уголь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 I3</dc:creator>
  <dc:description/>
  <cp:lastModifiedBy>ПНИ Тавдинский</cp:lastModifiedBy>
  <cp:revision>24</cp:revision>
  <cp:lastPrinted>2025-06-04T03:12:35Z</cp:lastPrinted>
  <dcterms:created xsi:type="dcterms:W3CDTF">2014-01-27T12:39:27Z</dcterms:created>
  <dcterms:modified xsi:type="dcterms:W3CDTF">2025-06-04T03:12:38Z</dcterms:modified>
  <dc:language>ru-RU</dc:language>
</cp:coreProperties>
</file>