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zzzz\OneDrive\Рабочий стол\TORGI TEK 4\1ТОРГИ 2025\!! ОЗП 2025-2026гг\17. Котельная оборудование\КП 1\"/>
    </mc:Choice>
  </mc:AlternateContent>
  <bookViews>
    <workbookView xWindow="0" yWindow="0" windowWidth="28800" windowHeight="11505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1" i="1"/>
  <c r="H11" i="1"/>
  <c r="H49" i="1"/>
  <c r="I49" i="1"/>
  <c r="H48" i="1"/>
  <c r="I48" i="1"/>
  <c r="H47" i="1"/>
  <c r="I47" i="1"/>
  <c r="H46" i="1"/>
  <c r="I46" i="1" s="1"/>
  <c r="H45" i="1"/>
  <c r="I45" i="1" s="1"/>
  <c r="H44" i="1"/>
  <c r="I44" i="1"/>
  <c r="H43" i="1"/>
  <c r="I43" i="1"/>
  <c r="H42" i="1"/>
  <c r="I42" i="1"/>
  <c r="H41" i="1"/>
  <c r="I41" i="1"/>
  <c r="H40" i="1"/>
  <c r="I40" i="1" s="1"/>
  <c r="H39" i="1"/>
  <c r="I39" i="1"/>
  <c r="H38" i="1"/>
  <c r="I38" i="1"/>
  <c r="H37" i="1"/>
  <c r="I37" i="1" s="1"/>
  <c r="H36" i="1"/>
  <c r="I36" i="1"/>
  <c r="H35" i="1"/>
  <c r="I35" i="1"/>
  <c r="H34" i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H27" i="1"/>
  <c r="I27" i="1"/>
  <c r="H53" i="1" l="1"/>
  <c r="I53" i="1" s="1"/>
  <c r="H52" i="1"/>
  <c r="I52" i="1" s="1"/>
  <c r="I54" i="1" l="1"/>
  <c r="I14" i="1"/>
  <c r="H15" i="1"/>
  <c r="I15" i="1" s="1"/>
  <c r="H16" i="1"/>
  <c r="I16" i="1" s="1"/>
  <c r="H17" i="1"/>
  <c r="I17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I50" i="1" l="1"/>
  <c r="I18" i="1"/>
  <c r="I12" i="1"/>
  <c r="I55" i="1" l="1"/>
</calcChain>
</file>

<file path=xl/sharedStrings.xml><?xml version="1.0" encoding="utf-8"?>
<sst xmlns="http://schemas.openxmlformats.org/spreadsheetml/2006/main" count="98" uniqueCount="63">
  <si>
    <t>Обоснование</t>
  </si>
  <si>
    <t xml:space="preserve">№ п/п </t>
  </si>
  <si>
    <t>Коммерческие предложения (руб./ед.изм.)</t>
  </si>
  <si>
    <t>Приложение № 1  в Технической части – Структура НМЦ</t>
  </si>
  <si>
    <t xml:space="preserve">Кол-во </t>
  </si>
  <si>
    <t>Наименование продукции (материалы / оборудование), являющейся предметом закупки</t>
  </si>
  <si>
    <t>Ед. 
изм.</t>
  </si>
  <si>
    <t>НМЦ единицы продукции
(руб. с учетом НДС 20%)</t>
  </si>
  <si>
    <t>НМЦ единицы продукции
(руб. с учетом НДС) 20%</t>
  </si>
  <si>
    <t xml:space="preserve">Итого </t>
  </si>
  <si>
    <t>№1</t>
  </si>
  <si>
    <t>№ 2</t>
  </si>
  <si>
    <t>№3</t>
  </si>
  <si>
    <t>Ак-Довуракский участок</t>
  </si>
  <si>
    <t>шт</t>
  </si>
  <si>
    <t>Шагонаарский участок</t>
  </si>
  <si>
    <t>Хову-Аксынский участок</t>
  </si>
  <si>
    <t>Чаа-Хольский участок</t>
  </si>
  <si>
    <t xml:space="preserve">Итого на  Ак-Довуракском участке </t>
  </si>
  <si>
    <t>Итого на Шагонарском участке</t>
  </si>
  <si>
    <t>Итого на Хову-Аксынском участке</t>
  </si>
  <si>
    <t>Итого на Чаа-Хольском участке</t>
  </si>
  <si>
    <t>Метод сопоставимых рыночных цен (анализ рынка): для определения НМЦ закупки применялся метод сопоставимых рыночных цен. Коммерческие предложении запрашивались  по запросу  у предпрятий занимающихся поставкой и изготовлением котельного оборудования</t>
  </si>
  <si>
    <t>Муфты упругие втулочно-пальцевые марки МУВП-11-4000-90-1-100-4 У3 на вал между дымососом Д-15,5 и электродвигателя, в комплекте</t>
  </si>
  <si>
    <t>Колосник шлакосниматель 00.1602.010 (Т22.00.007А)</t>
  </si>
  <si>
    <t>Фурма крайняя Т82.00.017</t>
  </si>
  <si>
    <t>Пальцы держателя 60.30.10 (валик 6-30-9)</t>
  </si>
  <si>
    <t>Циклонный пылеуловитель</t>
  </si>
  <si>
    <t>Колосник ведомый Т24.06.001</t>
  </si>
  <si>
    <t xml:space="preserve">Колосник ведущий правый Т24.06.004 </t>
  </si>
  <si>
    <t>Колосник ведущий левый Т24.06.003</t>
  </si>
  <si>
    <t xml:space="preserve">Колосник крайний левый Т328.01.03.00-001 </t>
  </si>
  <si>
    <t>Колосник крайний правый Т328.01.03.00-002</t>
  </si>
  <si>
    <t>Штырь Т68.03.001 (2х метровый)</t>
  </si>
  <si>
    <t>Колосник ведомый широкий Т24.06.001-01</t>
  </si>
  <si>
    <t>Уплотнение Т24.01.121</t>
  </si>
  <si>
    <t xml:space="preserve">Уплотнение среднее Т24.01.125 </t>
  </si>
  <si>
    <t xml:space="preserve">Уплотнение переднее левое Т24.01.129 </t>
  </si>
  <si>
    <t>Уплотнение переднее правое Т24.01.205</t>
  </si>
  <si>
    <t>Колосник (для 5 отверстий) Т220.13.001</t>
  </si>
  <si>
    <t>Держатель средний (5 отверстий) Т220.13.004</t>
  </si>
  <si>
    <t>Держатель левый (5 отверстий) Т220.13.002</t>
  </si>
  <si>
    <t>Держатель правый (5 отверстий) Т220.13.003</t>
  </si>
  <si>
    <t>Кронштейн Т160.00.001</t>
  </si>
  <si>
    <t>Валик 6-30-09</t>
  </si>
  <si>
    <t>Ролик 6-30-25</t>
  </si>
  <si>
    <t>Валик соединительный 6-30-19</t>
  </si>
  <si>
    <t>Колосник шлакосниматель Т22.00.007А</t>
  </si>
  <si>
    <t xml:space="preserve">Секции конвективные </t>
  </si>
  <si>
    <t>комплект</t>
  </si>
  <si>
    <t>Винт ВДП-15 1Д.00.02.000 СБ</t>
  </si>
  <si>
    <t>Винт ВДП-15 1Д.00.02.000-01 СБ</t>
  </si>
  <si>
    <t>Скребок Т395.08.00.000А</t>
  </si>
  <si>
    <t>Барабан лебедки Т241.01.000 СБ</t>
  </si>
  <si>
    <t xml:space="preserve">шт </t>
  </si>
  <si>
    <t>Ковш 29Е4-06.00.000 Б-01</t>
  </si>
  <si>
    <t>Корпус подшипника 1Д.00.02.0002</t>
  </si>
  <si>
    <t>Пневмомеханический забрасыватель ПТЛ-400</t>
  </si>
  <si>
    <t xml:space="preserve">Дымосос </t>
  </si>
  <si>
    <t xml:space="preserve">Вентилятор ВДН -11,2-1000 </t>
  </si>
  <si>
    <t>Плита шуровочная 504.2.14 в сборе с дверкой</t>
  </si>
  <si>
    <t>Н(М)Ц закупки  с учетом округления  (руб.) – 8382150.33 руб. (Восемь миллионов триста восемьдесят две тысячи сто пятьдесят рублей тридцать три копейки), в т.ч. НДС 20% 1397025.06 руб. (Один миллион триста девяносто семь тысяч двадцать пять рублей шесть копеек)</t>
  </si>
  <si>
    <t>начальной (максимальной) цены закупки «НМЦ» на поставку котельного оборудования для нужд  ГУП РТ "УК ТЭК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</si>
</sst>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7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0" fillId="0" borderId="0" xfId="0" applyNumberFormat="1" applyFill="1"/>
    <xf numFmtId="43" fontId="5" fillId="3" borderId="4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7" fillId="0" borderId="4" xfId="1" applyFont="1" applyFill="1" applyBorder="1" applyAlignment="1">
      <alignment horizontal="center" vertical="center" wrapText="1"/>
    </xf>
    <xf numFmtId="43" fontId="2" fillId="0" borderId="0" xfId="1" applyFont="1" applyAlignment="1">
      <alignment vertical="center"/>
    </xf>
    <xf numFmtId="43" fontId="7" fillId="0" borderId="3" xfId="1" applyFont="1" applyFill="1" applyBorder="1" applyAlignment="1">
      <alignment horizontal="center" vertical="center" wrapText="1"/>
    </xf>
    <xf numFmtId="43" fontId="11" fillId="0" borderId="0" xfId="1" applyFont="1"/>
    <xf numFmtId="43" fontId="5" fillId="0" borderId="1" xfId="1" applyFont="1" applyBorder="1"/>
    <xf numFmtId="43" fontId="8" fillId="0" borderId="1" xfId="1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3" fontId="5" fillId="0" borderId="7" xfId="1" applyFont="1" applyBorder="1"/>
    <xf numFmtId="43" fontId="5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43" fontId="7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="70" zoomScaleNormal="70" workbookViewId="0">
      <selection activeCell="Y9" sqref="Y9"/>
    </sheetView>
  </sheetViews>
  <sheetFormatPr defaultRowHeight="15.75" x14ac:dyDescent="0.25"/>
  <cols>
    <col min="2" max="2" width="36.7109375" style="34" customWidth="1"/>
    <col min="3" max="3" width="11.28515625" customWidth="1"/>
    <col min="4" max="4" width="9.140625" style="30"/>
    <col min="5" max="7" width="16.85546875" style="26" bestFit="1" customWidth="1"/>
    <col min="8" max="8" width="17.7109375" style="26" customWidth="1"/>
    <col min="9" max="9" width="18.28515625" style="26" bestFit="1" customWidth="1"/>
    <col min="10" max="10" width="11.42578125" customWidth="1"/>
    <col min="11" max="11" width="11.140625" bestFit="1" customWidth="1"/>
  </cols>
  <sheetData>
    <row r="1" spans="1:9" x14ac:dyDescent="0.25">
      <c r="A1" s="64" t="s">
        <v>3</v>
      </c>
      <c r="B1" s="64"/>
      <c r="C1" s="64"/>
      <c r="D1" s="64"/>
      <c r="E1" s="64"/>
      <c r="F1" s="64"/>
      <c r="G1" s="64"/>
      <c r="H1" s="64"/>
    </row>
    <row r="2" spans="1:9" x14ac:dyDescent="0.25">
      <c r="A2" s="3" t="s">
        <v>0</v>
      </c>
      <c r="B2" s="33"/>
      <c r="C2" s="3"/>
      <c r="D2" s="29"/>
      <c r="E2" s="24"/>
      <c r="F2" s="24"/>
      <c r="G2" s="24"/>
      <c r="H2" s="24"/>
    </row>
    <row r="3" spans="1:9" x14ac:dyDescent="0.25">
      <c r="A3" s="3" t="s">
        <v>62</v>
      </c>
      <c r="B3" s="33"/>
      <c r="C3" s="3"/>
      <c r="D3" s="29"/>
      <c r="E3" s="24"/>
      <c r="F3" s="24"/>
      <c r="G3" s="24"/>
      <c r="H3" s="24"/>
    </row>
    <row r="4" spans="1:9" ht="15.75" customHeight="1" x14ac:dyDescent="0.25">
      <c r="A4" s="68" t="s">
        <v>22</v>
      </c>
      <c r="B4" s="68"/>
      <c r="C4" s="68"/>
      <c r="D4" s="68"/>
      <c r="E4" s="68"/>
      <c r="F4" s="68"/>
      <c r="G4" s="68"/>
      <c r="H4" s="68"/>
    </row>
    <row r="5" spans="1:9" ht="39.75" customHeight="1" x14ac:dyDescent="0.25">
      <c r="A5" s="68"/>
      <c r="B5" s="68"/>
      <c r="C5" s="68"/>
      <c r="D5" s="68"/>
      <c r="E5" s="68"/>
      <c r="F5" s="68"/>
      <c r="G5" s="68"/>
      <c r="H5" s="68"/>
    </row>
    <row r="6" spans="1:9" ht="16.5" x14ac:dyDescent="0.25">
      <c r="A6" s="1"/>
    </row>
    <row r="7" spans="1:9" s="4" customFormat="1" ht="15.75" customHeight="1" x14ac:dyDescent="0.25">
      <c r="A7" s="65" t="s">
        <v>1</v>
      </c>
      <c r="B7" s="66" t="s">
        <v>5</v>
      </c>
      <c r="C7" s="66" t="s">
        <v>6</v>
      </c>
      <c r="D7" s="65" t="s">
        <v>4</v>
      </c>
      <c r="E7" s="67" t="s">
        <v>2</v>
      </c>
      <c r="F7" s="67"/>
      <c r="G7" s="67"/>
      <c r="H7" s="63" t="s">
        <v>7</v>
      </c>
      <c r="I7" s="63" t="s">
        <v>8</v>
      </c>
    </row>
    <row r="8" spans="1:9" s="4" customFormat="1" ht="30.75" customHeight="1" x14ac:dyDescent="0.25">
      <c r="A8" s="65"/>
      <c r="B8" s="66"/>
      <c r="C8" s="66"/>
      <c r="D8" s="65"/>
      <c r="E8" s="67"/>
      <c r="F8" s="67"/>
      <c r="G8" s="67"/>
      <c r="H8" s="63"/>
      <c r="I8" s="63"/>
    </row>
    <row r="9" spans="1:9" s="4" customFormat="1" ht="48" customHeight="1" x14ac:dyDescent="0.25">
      <c r="A9" s="65"/>
      <c r="B9" s="66"/>
      <c r="C9" s="66"/>
      <c r="D9" s="65"/>
      <c r="E9" s="19" t="s">
        <v>10</v>
      </c>
      <c r="F9" s="19" t="s">
        <v>11</v>
      </c>
      <c r="G9" s="19" t="s">
        <v>12</v>
      </c>
      <c r="H9" s="63"/>
      <c r="I9" s="63"/>
    </row>
    <row r="10" spans="1:9" s="4" customFormat="1" ht="25.5" customHeight="1" x14ac:dyDescent="0.25">
      <c r="A10" s="40" t="s">
        <v>13</v>
      </c>
      <c r="B10" s="40"/>
      <c r="C10" s="40"/>
      <c r="D10" s="40"/>
      <c r="E10" s="40"/>
      <c r="F10" s="40"/>
      <c r="G10" s="40"/>
      <c r="H10" s="40"/>
      <c r="I10" s="40"/>
    </row>
    <row r="11" spans="1:9" s="4" customFormat="1" ht="78.75" x14ac:dyDescent="0.25">
      <c r="A11" s="5">
        <v>1</v>
      </c>
      <c r="B11" s="7" t="s">
        <v>23</v>
      </c>
      <c r="C11" s="6" t="s">
        <v>14</v>
      </c>
      <c r="D11" s="6">
        <v>1</v>
      </c>
      <c r="E11" s="11">
        <v>50000</v>
      </c>
      <c r="F11" s="12">
        <v>35000</v>
      </c>
      <c r="G11" s="12">
        <v>40000</v>
      </c>
      <c r="H11" s="10">
        <f>(E11+F11+G11)/3</f>
        <v>41666.666666666664</v>
      </c>
      <c r="I11" s="10">
        <f>H11*D11</f>
        <v>41666.666666666664</v>
      </c>
    </row>
    <row r="12" spans="1:9" x14ac:dyDescent="0.25">
      <c r="A12" s="21"/>
      <c r="B12" s="55" t="s">
        <v>18</v>
      </c>
      <c r="C12" s="56"/>
      <c r="D12" s="56"/>
      <c r="E12" s="56"/>
      <c r="F12" s="56"/>
      <c r="G12" s="56"/>
      <c r="H12" s="57"/>
      <c r="I12" s="23">
        <f>SUM(I11:I11)</f>
        <v>41666.666666666664</v>
      </c>
    </row>
    <row r="13" spans="1:9" ht="30" customHeight="1" x14ac:dyDescent="0.25">
      <c r="A13" s="43" t="s">
        <v>15</v>
      </c>
      <c r="B13" s="44"/>
      <c r="C13" s="44"/>
      <c r="D13" s="44"/>
      <c r="E13" s="44"/>
      <c r="F13" s="44"/>
      <c r="G13" s="44"/>
      <c r="H13" s="44"/>
      <c r="I13" s="45"/>
    </row>
    <row r="14" spans="1:9" ht="31.5" x14ac:dyDescent="0.25">
      <c r="A14" s="21">
        <v>1</v>
      </c>
      <c r="B14" s="35" t="s">
        <v>24</v>
      </c>
      <c r="C14" s="16" t="s">
        <v>14</v>
      </c>
      <c r="D14" s="16">
        <v>60</v>
      </c>
      <c r="E14" s="11">
        <v>3000</v>
      </c>
      <c r="F14" s="12">
        <v>1840</v>
      </c>
      <c r="G14" s="12">
        <v>2000</v>
      </c>
      <c r="H14" s="10">
        <f>(E14+F14+G14)/3</f>
        <v>2280</v>
      </c>
      <c r="I14" s="10">
        <f t="shared" ref="I14:I17" si="0">H14*D14</f>
        <v>136800</v>
      </c>
    </row>
    <row r="15" spans="1:9" x14ac:dyDescent="0.25">
      <c r="A15" s="21">
        <v>2</v>
      </c>
      <c r="B15" s="35" t="s">
        <v>25</v>
      </c>
      <c r="C15" s="16" t="s">
        <v>14</v>
      </c>
      <c r="D15" s="16">
        <v>60</v>
      </c>
      <c r="E15" s="11">
        <v>2000</v>
      </c>
      <c r="F15" s="12">
        <v>880</v>
      </c>
      <c r="G15" s="12">
        <v>1000</v>
      </c>
      <c r="H15" s="10">
        <f t="shared" ref="H15:H49" si="1">(E15+F15+G15)/3</f>
        <v>1293.3333333333333</v>
      </c>
      <c r="I15" s="10">
        <f t="shared" si="0"/>
        <v>77600</v>
      </c>
    </row>
    <row r="16" spans="1:9" ht="31.5" x14ac:dyDescent="0.25">
      <c r="A16" s="21">
        <v>3</v>
      </c>
      <c r="B16" s="35" t="s">
        <v>26</v>
      </c>
      <c r="C16" s="16" t="s">
        <v>14</v>
      </c>
      <c r="D16" s="16">
        <v>300</v>
      </c>
      <c r="E16" s="11">
        <v>400</v>
      </c>
      <c r="F16" s="12">
        <v>220</v>
      </c>
      <c r="G16" s="12">
        <v>300</v>
      </c>
      <c r="H16" s="10">
        <f t="shared" si="1"/>
        <v>306.66666666666669</v>
      </c>
      <c r="I16" s="10">
        <f t="shared" si="0"/>
        <v>92000</v>
      </c>
    </row>
    <row r="17" spans="1:9" x14ac:dyDescent="0.25">
      <c r="A17" s="21">
        <v>4</v>
      </c>
      <c r="B17" s="35" t="s">
        <v>27</v>
      </c>
      <c r="C17" s="16" t="s">
        <v>14</v>
      </c>
      <c r="D17" s="16">
        <v>3</v>
      </c>
      <c r="E17" s="11">
        <v>110000</v>
      </c>
      <c r="F17" s="12">
        <v>92798.33</v>
      </c>
      <c r="G17" s="12">
        <v>100000</v>
      </c>
      <c r="H17" s="10">
        <f t="shared" si="1"/>
        <v>100932.77666666667</v>
      </c>
      <c r="I17" s="10">
        <f t="shared" si="0"/>
        <v>302798.33</v>
      </c>
    </row>
    <row r="18" spans="1:9" x14ac:dyDescent="0.25">
      <c r="A18" s="21"/>
      <c r="B18" s="51" t="s">
        <v>19</v>
      </c>
      <c r="C18" s="52"/>
      <c r="D18" s="52"/>
      <c r="E18" s="53"/>
      <c r="F18" s="53"/>
      <c r="G18" s="53"/>
      <c r="H18" s="54"/>
      <c r="I18" s="23">
        <f>SUM(I14:I17)</f>
        <v>609198.33000000007</v>
      </c>
    </row>
    <row r="19" spans="1:9" x14ac:dyDescent="0.25">
      <c r="A19" s="46" t="s">
        <v>16</v>
      </c>
      <c r="B19" s="47"/>
      <c r="C19" s="47"/>
      <c r="D19" s="47"/>
      <c r="E19" s="44"/>
      <c r="F19" s="44"/>
      <c r="G19" s="44"/>
      <c r="H19" s="44"/>
      <c r="I19" s="45"/>
    </row>
    <row r="20" spans="1:9" x14ac:dyDescent="0.25">
      <c r="A20" s="21">
        <v>1</v>
      </c>
      <c r="B20" s="32" t="s">
        <v>28</v>
      </c>
      <c r="C20" s="16" t="s">
        <v>14</v>
      </c>
      <c r="D20" s="15">
        <v>200</v>
      </c>
      <c r="E20" s="11">
        <v>500</v>
      </c>
      <c r="F20" s="12">
        <v>320</v>
      </c>
      <c r="G20" s="12">
        <v>400</v>
      </c>
      <c r="H20" s="10">
        <f t="shared" si="1"/>
        <v>406.66666666666669</v>
      </c>
      <c r="I20" s="10">
        <f t="shared" ref="I20:I49" si="2">H20*D20</f>
        <v>81333.333333333343</v>
      </c>
    </row>
    <row r="21" spans="1:9" ht="31.5" x14ac:dyDescent="0.25">
      <c r="A21" s="21">
        <v>2</v>
      </c>
      <c r="B21" s="32" t="s">
        <v>29</v>
      </c>
      <c r="C21" s="16" t="s">
        <v>14</v>
      </c>
      <c r="D21" s="15">
        <v>220</v>
      </c>
      <c r="E21" s="11">
        <v>900</v>
      </c>
      <c r="F21" s="12">
        <v>748</v>
      </c>
      <c r="G21" s="12">
        <v>800</v>
      </c>
      <c r="H21" s="10">
        <f t="shared" si="1"/>
        <v>816</v>
      </c>
      <c r="I21" s="10">
        <f t="shared" si="2"/>
        <v>179520</v>
      </c>
    </row>
    <row r="22" spans="1:9" ht="31.5" x14ac:dyDescent="0.25">
      <c r="A22" s="21">
        <v>3</v>
      </c>
      <c r="B22" s="32" t="s">
        <v>30</v>
      </c>
      <c r="C22" s="16" t="s">
        <v>14</v>
      </c>
      <c r="D22" s="15">
        <v>220</v>
      </c>
      <c r="E22" s="11">
        <v>900</v>
      </c>
      <c r="F22" s="12">
        <v>748</v>
      </c>
      <c r="G22" s="12">
        <v>800</v>
      </c>
      <c r="H22" s="10">
        <f t="shared" si="1"/>
        <v>816</v>
      </c>
      <c r="I22" s="10">
        <f t="shared" si="2"/>
        <v>179520</v>
      </c>
    </row>
    <row r="23" spans="1:9" ht="31.5" x14ac:dyDescent="0.25">
      <c r="A23" s="21">
        <v>4</v>
      </c>
      <c r="B23" s="32" t="s">
        <v>31</v>
      </c>
      <c r="C23" s="16" t="s">
        <v>14</v>
      </c>
      <c r="D23" s="15">
        <v>100</v>
      </c>
      <c r="E23" s="11">
        <v>700</v>
      </c>
      <c r="F23" s="12">
        <v>563</v>
      </c>
      <c r="G23" s="12">
        <v>600</v>
      </c>
      <c r="H23" s="10">
        <f t="shared" si="1"/>
        <v>621</v>
      </c>
      <c r="I23" s="10">
        <f t="shared" si="2"/>
        <v>62100</v>
      </c>
    </row>
    <row r="24" spans="1:9" ht="31.5" x14ac:dyDescent="0.25">
      <c r="A24" s="21">
        <v>5</v>
      </c>
      <c r="B24" s="32" t="s">
        <v>32</v>
      </c>
      <c r="C24" s="16" t="s">
        <v>14</v>
      </c>
      <c r="D24" s="15">
        <v>100</v>
      </c>
      <c r="E24" s="11">
        <v>700</v>
      </c>
      <c r="F24" s="12">
        <v>563</v>
      </c>
      <c r="G24" s="12">
        <v>600</v>
      </c>
      <c r="H24" s="10">
        <f t="shared" si="1"/>
        <v>621</v>
      </c>
      <c r="I24" s="10">
        <f t="shared" si="2"/>
        <v>62100</v>
      </c>
    </row>
    <row r="25" spans="1:9" x14ac:dyDescent="0.25">
      <c r="A25" s="21">
        <v>6</v>
      </c>
      <c r="B25" s="32" t="s">
        <v>33</v>
      </c>
      <c r="C25" s="16" t="s">
        <v>14</v>
      </c>
      <c r="D25" s="15">
        <v>80</v>
      </c>
      <c r="E25" s="11">
        <v>2600</v>
      </c>
      <c r="F25" s="12">
        <v>2230</v>
      </c>
      <c r="G25" s="12">
        <v>2500</v>
      </c>
      <c r="H25" s="10">
        <f t="shared" si="1"/>
        <v>2443.3333333333335</v>
      </c>
      <c r="I25" s="10">
        <f t="shared" si="2"/>
        <v>195466.66666666669</v>
      </c>
    </row>
    <row r="26" spans="1:9" ht="31.5" x14ac:dyDescent="0.25">
      <c r="A26" s="21">
        <v>7</v>
      </c>
      <c r="B26" s="32" t="s">
        <v>34</v>
      </c>
      <c r="C26" s="16" t="s">
        <v>14</v>
      </c>
      <c r="D26" s="15">
        <v>1100</v>
      </c>
      <c r="E26" s="11">
        <v>500</v>
      </c>
      <c r="F26" s="11">
        <v>358</v>
      </c>
      <c r="G26" s="12">
        <v>400</v>
      </c>
      <c r="H26" s="10">
        <f t="shared" si="1"/>
        <v>419.33333333333331</v>
      </c>
      <c r="I26" s="10">
        <f t="shared" si="2"/>
        <v>461266.66666666663</v>
      </c>
    </row>
    <row r="27" spans="1:9" x14ac:dyDescent="0.25">
      <c r="A27" s="21">
        <v>8</v>
      </c>
      <c r="B27" s="32" t="s">
        <v>35</v>
      </c>
      <c r="C27" s="16" t="s">
        <v>14</v>
      </c>
      <c r="D27" s="15">
        <v>2</v>
      </c>
      <c r="E27" s="11">
        <v>2100</v>
      </c>
      <c r="F27" s="11">
        <v>1880</v>
      </c>
      <c r="G27" s="12">
        <v>2000</v>
      </c>
      <c r="H27" s="10">
        <f t="shared" si="1"/>
        <v>1993.3333333333333</v>
      </c>
      <c r="I27" s="10">
        <f t="shared" si="2"/>
        <v>3986.6666666666665</v>
      </c>
    </row>
    <row r="28" spans="1:9" x14ac:dyDescent="0.25">
      <c r="A28" s="21">
        <v>9</v>
      </c>
      <c r="B28" s="32" t="s">
        <v>36</v>
      </c>
      <c r="C28" s="16" t="s">
        <v>14</v>
      </c>
      <c r="D28" s="15">
        <v>2</v>
      </c>
      <c r="E28" s="11">
        <v>1600</v>
      </c>
      <c r="F28" s="11">
        <v>1158</v>
      </c>
      <c r="G28" s="12">
        <v>1500</v>
      </c>
      <c r="H28" s="10">
        <f t="shared" si="1"/>
        <v>1419.3333333333333</v>
      </c>
      <c r="I28" s="10">
        <f t="shared" si="2"/>
        <v>2838.6666666666665</v>
      </c>
    </row>
    <row r="29" spans="1:9" ht="31.5" x14ac:dyDescent="0.25">
      <c r="A29" s="21">
        <v>10</v>
      </c>
      <c r="B29" s="32" t="s">
        <v>37</v>
      </c>
      <c r="C29" s="16" t="s">
        <v>14</v>
      </c>
      <c r="D29" s="15">
        <v>2</v>
      </c>
      <c r="E29" s="11">
        <v>1100</v>
      </c>
      <c r="F29" s="11">
        <v>980</v>
      </c>
      <c r="G29" s="12">
        <v>1000</v>
      </c>
      <c r="H29" s="10">
        <f t="shared" si="1"/>
        <v>1026.6666666666667</v>
      </c>
      <c r="I29" s="10">
        <f t="shared" si="2"/>
        <v>2053.3333333333335</v>
      </c>
    </row>
    <row r="30" spans="1:9" ht="31.5" x14ac:dyDescent="0.25">
      <c r="A30" s="21">
        <v>11</v>
      </c>
      <c r="B30" s="32" t="s">
        <v>38</v>
      </c>
      <c r="C30" s="16" t="s">
        <v>14</v>
      </c>
      <c r="D30" s="15">
        <v>2</v>
      </c>
      <c r="E30" s="11">
        <v>1100</v>
      </c>
      <c r="F30" s="11">
        <v>980</v>
      </c>
      <c r="G30" s="12">
        <v>1000</v>
      </c>
      <c r="H30" s="10">
        <f t="shared" si="1"/>
        <v>1026.6666666666667</v>
      </c>
      <c r="I30" s="10">
        <f t="shared" si="2"/>
        <v>2053.3333333333335</v>
      </c>
    </row>
    <row r="31" spans="1:9" ht="31.5" x14ac:dyDescent="0.25">
      <c r="A31" s="21">
        <v>12</v>
      </c>
      <c r="B31" s="32" t="s">
        <v>39</v>
      </c>
      <c r="C31" s="16" t="s">
        <v>14</v>
      </c>
      <c r="D31" s="15">
        <v>200</v>
      </c>
      <c r="E31" s="11">
        <v>800</v>
      </c>
      <c r="F31" s="11">
        <v>610</v>
      </c>
      <c r="G31" s="12">
        <v>700</v>
      </c>
      <c r="H31" s="10">
        <f t="shared" si="1"/>
        <v>703.33333333333337</v>
      </c>
      <c r="I31" s="10">
        <f t="shared" si="2"/>
        <v>140666.66666666669</v>
      </c>
    </row>
    <row r="32" spans="1:9" ht="31.5" x14ac:dyDescent="0.25">
      <c r="A32" s="21">
        <v>13</v>
      </c>
      <c r="B32" s="32" t="s">
        <v>40</v>
      </c>
      <c r="C32" s="16" t="s">
        <v>14</v>
      </c>
      <c r="D32" s="15">
        <v>100</v>
      </c>
      <c r="E32" s="11">
        <v>700</v>
      </c>
      <c r="F32" s="11">
        <v>518</v>
      </c>
      <c r="G32" s="12">
        <v>600</v>
      </c>
      <c r="H32" s="10">
        <f t="shared" si="1"/>
        <v>606</v>
      </c>
      <c r="I32" s="10">
        <f t="shared" si="2"/>
        <v>60600</v>
      </c>
    </row>
    <row r="33" spans="1:9" ht="31.5" x14ac:dyDescent="0.25">
      <c r="A33" s="21">
        <v>14</v>
      </c>
      <c r="B33" s="32" t="s">
        <v>41</v>
      </c>
      <c r="C33" s="16" t="s">
        <v>14</v>
      </c>
      <c r="D33" s="15">
        <v>50</v>
      </c>
      <c r="E33" s="11">
        <v>900</v>
      </c>
      <c r="F33" s="11">
        <v>758</v>
      </c>
      <c r="G33" s="12">
        <v>800</v>
      </c>
      <c r="H33" s="10">
        <f t="shared" si="1"/>
        <v>819.33333333333337</v>
      </c>
      <c r="I33" s="10">
        <f t="shared" si="2"/>
        <v>40966.666666666672</v>
      </c>
    </row>
    <row r="34" spans="1:9" ht="31.5" x14ac:dyDescent="0.25">
      <c r="A34" s="21">
        <v>15</v>
      </c>
      <c r="B34" s="32" t="s">
        <v>42</v>
      </c>
      <c r="C34" s="16" t="s">
        <v>14</v>
      </c>
      <c r="D34" s="15">
        <v>50</v>
      </c>
      <c r="E34" s="11">
        <v>900</v>
      </c>
      <c r="F34" s="11">
        <v>758</v>
      </c>
      <c r="G34" s="12">
        <v>800</v>
      </c>
      <c r="H34" s="10">
        <f t="shared" si="1"/>
        <v>819.33333333333337</v>
      </c>
      <c r="I34" s="10">
        <f t="shared" si="2"/>
        <v>40966.666666666672</v>
      </c>
    </row>
    <row r="35" spans="1:9" x14ac:dyDescent="0.25">
      <c r="A35" s="21">
        <v>16</v>
      </c>
      <c r="B35" s="32" t="s">
        <v>43</v>
      </c>
      <c r="C35" s="16" t="s">
        <v>14</v>
      </c>
      <c r="D35" s="15">
        <v>10</v>
      </c>
      <c r="E35" s="11">
        <v>1600</v>
      </c>
      <c r="F35" s="11">
        <v>1406</v>
      </c>
      <c r="G35" s="12">
        <v>1500</v>
      </c>
      <c r="H35" s="10">
        <f t="shared" si="1"/>
        <v>1502</v>
      </c>
      <c r="I35" s="10">
        <f t="shared" si="2"/>
        <v>15020</v>
      </c>
    </row>
    <row r="36" spans="1:9" x14ac:dyDescent="0.25">
      <c r="A36" s="21">
        <v>17</v>
      </c>
      <c r="B36" s="32" t="s">
        <v>44</v>
      </c>
      <c r="C36" s="31" t="s">
        <v>14</v>
      </c>
      <c r="D36" s="15">
        <v>30</v>
      </c>
      <c r="E36" s="11">
        <v>400</v>
      </c>
      <c r="F36" s="11">
        <v>227</v>
      </c>
      <c r="G36" s="12">
        <v>300</v>
      </c>
      <c r="H36" s="10">
        <f t="shared" si="1"/>
        <v>309</v>
      </c>
      <c r="I36" s="10">
        <f t="shared" si="2"/>
        <v>9270</v>
      </c>
    </row>
    <row r="37" spans="1:9" x14ac:dyDescent="0.25">
      <c r="A37" s="21">
        <v>18</v>
      </c>
      <c r="B37" s="32" t="s">
        <v>45</v>
      </c>
      <c r="C37" s="31" t="s">
        <v>14</v>
      </c>
      <c r="D37" s="15">
        <v>30</v>
      </c>
      <c r="E37" s="11">
        <v>1100</v>
      </c>
      <c r="F37" s="11">
        <v>966</v>
      </c>
      <c r="G37" s="12">
        <v>1000</v>
      </c>
      <c r="H37" s="10">
        <f t="shared" si="1"/>
        <v>1022</v>
      </c>
      <c r="I37" s="10">
        <f t="shared" si="2"/>
        <v>30660</v>
      </c>
    </row>
    <row r="38" spans="1:9" x14ac:dyDescent="0.25">
      <c r="A38" s="21">
        <v>19</v>
      </c>
      <c r="B38" s="32" t="s">
        <v>46</v>
      </c>
      <c r="C38" s="31" t="s">
        <v>14</v>
      </c>
      <c r="D38" s="31">
        <v>30</v>
      </c>
      <c r="E38" s="11">
        <v>3100</v>
      </c>
      <c r="F38" s="11">
        <v>2783</v>
      </c>
      <c r="G38" s="12">
        <v>3000</v>
      </c>
      <c r="H38" s="10">
        <f t="shared" si="1"/>
        <v>2961</v>
      </c>
      <c r="I38" s="10">
        <f t="shared" si="2"/>
        <v>88830</v>
      </c>
    </row>
    <row r="39" spans="1:9" ht="31.5" x14ac:dyDescent="0.25">
      <c r="A39" s="21">
        <v>20</v>
      </c>
      <c r="B39" s="32" t="s">
        <v>47</v>
      </c>
      <c r="C39" s="31" t="s">
        <v>14</v>
      </c>
      <c r="D39" s="31">
        <v>60</v>
      </c>
      <c r="E39" s="11">
        <v>2100</v>
      </c>
      <c r="F39" s="11">
        <v>2000</v>
      </c>
      <c r="G39" s="12">
        <v>2000</v>
      </c>
      <c r="H39" s="10">
        <f t="shared" si="1"/>
        <v>2033.3333333333333</v>
      </c>
      <c r="I39" s="10">
        <f t="shared" si="2"/>
        <v>122000</v>
      </c>
    </row>
    <row r="40" spans="1:9" x14ac:dyDescent="0.25">
      <c r="A40" s="21">
        <v>21</v>
      </c>
      <c r="B40" s="35" t="s">
        <v>48</v>
      </c>
      <c r="C40" s="16" t="s">
        <v>49</v>
      </c>
      <c r="D40" s="16">
        <v>1</v>
      </c>
      <c r="E40" s="11">
        <v>2600000</v>
      </c>
      <c r="F40" s="11">
        <v>2500000</v>
      </c>
      <c r="G40" s="12">
        <v>2500000</v>
      </c>
      <c r="H40" s="10">
        <f t="shared" si="1"/>
        <v>2533333.3333333335</v>
      </c>
      <c r="I40" s="10">
        <f t="shared" si="2"/>
        <v>2533333.3333333335</v>
      </c>
    </row>
    <row r="41" spans="1:9" x14ac:dyDescent="0.25">
      <c r="A41" s="21">
        <v>22</v>
      </c>
      <c r="B41" s="32" t="s">
        <v>50</v>
      </c>
      <c r="C41" s="16" t="s">
        <v>14</v>
      </c>
      <c r="D41" s="16">
        <v>1</v>
      </c>
      <c r="E41" s="11">
        <v>61000</v>
      </c>
      <c r="F41" s="11">
        <v>55600</v>
      </c>
      <c r="G41" s="12">
        <v>60000</v>
      </c>
      <c r="H41" s="10">
        <f t="shared" si="1"/>
        <v>58866.666666666664</v>
      </c>
      <c r="I41" s="10">
        <f t="shared" si="2"/>
        <v>58866.666666666664</v>
      </c>
    </row>
    <row r="42" spans="1:9" x14ac:dyDescent="0.25">
      <c r="A42" s="21">
        <v>23</v>
      </c>
      <c r="B42" s="32" t="s">
        <v>51</v>
      </c>
      <c r="C42" s="16" t="s">
        <v>14</v>
      </c>
      <c r="D42" s="16">
        <v>1</v>
      </c>
      <c r="E42" s="11">
        <v>61000</v>
      </c>
      <c r="F42" s="11">
        <v>55600</v>
      </c>
      <c r="G42" s="12">
        <v>60000</v>
      </c>
      <c r="H42" s="10">
        <f t="shared" si="1"/>
        <v>58866.666666666664</v>
      </c>
      <c r="I42" s="10">
        <f t="shared" si="2"/>
        <v>58866.666666666664</v>
      </c>
    </row>
    <row r="43" spans="1:9" x14ac:dyDescent="0.25">
      <c r="A43" s="21">
        <v>24</v>
      </c>
      <c r="B43" s="32" t="s">
        <v>52</v>
      </c>
      <c r="C43" s="16" t="s">
        <v>14</v>
      </c>
      <c r="D43" s="16">
        <v>200</v>
      </c>
      <c r="E43" s="11">
        <v>1600</v>
      </c>
      <c r="F43" s="11">
        <v>1430</v>
      </c>
      <c r="G43" s="12">
        <v>1500</v>
      </c>
      <c r="H43" s="10">
        <f t="shared" si="1"/>
        <v>1510</v>
      </c>
      <c r="I43" s="10">
        <f t="shared" si="2"/>
        <v>302000</v>
      </c>
    </row>
    <row r="44" spans="1:9" x14ac:dyDescent="0.25">
      <c r="A44" s="21">
        <v>25</v>
      </c>
      <c r="B44" s="32" t="s">
        <v>53</v>
      </c>
      <c r="C44" s="16" t="s">
        <v>54</v>
      </c>
      <c r="D44" s="16">
        <v>1</v>
      </c>
      <c r="E44" s="11">
        <v>218000</v>
      </c>
      <c r="F44" s="11">
        <v>217000</v>
      </c>
      <c r="G44" s="12">
        <v>217000</v>
      </c>
      <c r="H44" s="10">
        <f t="shared" si="1"/>
        <v>217333.33333333334</v>
      </c>
      <c r="I44" s="10">
        <f t="shared" si="2"/>
        <v>217333.33333333334</v>
      </c>
    </row>
    <row r="45" spans="1:9" x14ac:dyDescent="0.25">
      <c r="A45" s="21">
        <v>26</v>
      </c>
      <c r="B45" s="32" t="s">
        <v>55</v>
      </c>
      <c r="C45" s="16" t="s">
        <v>14</v>
      </c>
      <c r="D45" s="16">
        <v>1</v>
      </c>
      <c r="E45" s="11">
        <v>143000</v>
      </c>
      <c r="F45" s="11">
        <v>142000</v>
      </c>
      <c r="G45" s="12">
        <v>142000</v>
      </c>
      <c r="H45" s="10">
        <f t="shared" si="1"/>
        <v>142333.33333333334</v>
      </c>
      <c r="I45" s="10">
        <f t="shared" si="2"/>
        <v>142333.33333333334</v>
      </c>
    </row>
    <row r="46" spans="1:9" x14ac:dyDescent="0.25">
      <c r="A46" s="21">
        <v>27</v>
      </c>
      <c r="B46" s="32" t="s">
        <v>56</v>
      </c>
      <c r="C46" s="16" t="s">
        <v>14</v>
      </c>
      <c r="D46" s="16">
        <v>2</v>
      </c>
      <c r="E46" s="11">
        <v>311000</v>
      </c>
      <c r="F46" s="11">
        <v>23400</v>
      </c>
      <c r="G46" s="12">
        <v>300000</v>
      </c>
      <c r="H46" s="10">
        <f t="shared" si="1"/>
        <v>211466.66666666666</v>
      </c>
      <c r="I46" s="10">
        <f t="shared" si="2"/>
        <v>422933.33333333331</v>
      </c>
    </row>
    <row r="47" spans="1:9" ht="31.5" x14ac:dyDescent="0.25">
      <c r="A47" s="21">
        <v>28</v>
      </c>
      <c r="B47" s="32" t="s">
        <v>57</v>
      </c>
      <c r="C47" s="16" t="s">
        <v>14</v>
      </c>
      <c r="D47" s="16">
        <v>1</v>
      </c>
      <c r="E47" s="11">
        <v>410000</v>
      </c>
      <c r="F47" s="11">
        <v>325400</v>
      </c>
      <c r="G47" s="12">
        <v>400000</v>
      </c>
      <c r="H47" s="10">
        <f t="shared" si="1"/>
        <v>378466.66666666669</v>
      </c>
      <c r="I47" s="10">
        <f t="shared" si="2"/>
        <v>378466.66666666669</v>
      </c>
    </row>
    <row r="48" spans="1:9" x14ac:dyDescent="0.25">
      <c r="A48" s="21">
        <v>29</v>
      </c>
      <c r="B48" s="32" t="s">
        <v>58</v>
      </c>
      <c r="C48" s="16" t="s">
        <v>14</v>
      </c>
      <c r="D48" s="16">
        <v>1</v>
      </c>
      <c r="E48" s="11">
        <v>610000</v>
      </c>
      <c r="F48" s="11">
        <v>517000</v>
      </c>
      <c r="G48" s="12">
        <v>600000</v>
      </c>
      <c r="H48" s="10">
        <f t="shared" si="1"/>
        <v>575666.66666666663</v>
      </c>
      <c r="I48" s="10">
        <f t="shared" si="2"/>
        <v>575666.66666666663</v>
      </c>
    </row>
    <row r="49" spans="1:11" x14ac:dyDescent="0.25">
      <c r="A49" s="21">
        <v>30</v>
      </c>
      <c r="B49" s="36" t="s">
        <v>59</v>
      </c>
      <c r="C49" s="16" t="s">
        <v>14</v>
      </c>
      <c r="D49" s="16">
        <v>1</v>
      </c>
      <c r="E49" s="11">
        <v>410000</v>
      </c>
      <c r="F49" s="11">
        <v>384000</v>
      </c>
      <c r="G49" s="12">
        <v>400000</v>
      </c>
      <c r="H49" s="10">
        <f t="shared" si="1"/>
        <v>398000</v>
      </c>
      <c r="I49" s="10">
        <f t="shared" si="2"/>
        <v>398000</v>
      </c>
    </row>
    <row r="50" spans="1:11" ht="21" customHeight="1" x14ac:dyDescent="0.25">
      <c r="A50" s="18"/>
      <c r="B50" s="58" t="s">
        <v>20</v>
      </c>
      <c r="C50" s="58"/>
      <c r="D50" s="58"/>
      <c r="E50" s="59"/>
      <c r="F50" s="59"/>
      <c r="G50" s="59"/>
      <c r="H50" s="59"/>
      <c r="I50" s="17">
        <f>SUM(I20:I49)</f>
        <v>6869018.666666667</v>
      </c>
    </row>
    <row r="51" spans="1:11" x14ac:dyDescent="0.25">
      <c r="A51" s="48" t="s">
        <v>17</v>
      </c>
      <c r="B51" s="49"/>
      <c r="C51" s="49"/>
      <c r="D51" s="49"/>
      <c r="E51" s="49"/>
      <c r="F51" s="49"/>
      <c r="G51" s="49"/>
      <c r="H51" s="49"/>
      <c r="I51" s="50"/>
    </row>
    <row r="52" spans="1:11" ht="31.5" x14ac:dyDescent="0.25">
      <c r="A52" s="21">
        <v>1</v>
      </c>
      <c r="B52" s="36" t="s">
        <v>60</v>
      </c>
      <c r="C52" s="16" t="s">
        <v>14</v>
      </c>
      <c r="D52" s="16">
        <v>2</v>
      </c>
      <c r="E52" s="14">
        <v>60000</v>
      </c>
      <c r="F52" s="12">
        <v>48000</v>
      </c>
      <c r="G52" s="12">
        <v>50000</v>
      </c>
      <c r="H52" s="38">
        <f t="shared" ref="H52:H53" si="3">(E52+F52+G52)/3</f>
        <v>52666.666666666664</v>
      </c>
      <c r="I52" s="10">
        <f t="shared" ref="I52:I53" si="4">H52*D52</f>
        <v>105333.33333333333</v>
      </c>
    </row>
    <row r="53" spans="1:11" ht="31.5" x14ac:dyDescent="0.25">
      <c r="A53" s="20">
        <v>2</v>
      </c>
      <c r="B53" s="36" t="s">
        <v>57</v>
      </c>
      <c r="C53" s="16" t="s">
        <v>14</v>
      </c>
      <c r="D53" s="16">
        <v>2</v>
      </c>
      <c r="E53" s="37">
        <v>410000</v>
      </c>
      <c r="F53" s="27">
        <v>325400</v>
      </c>
      <c r="G53" s="27">
        <v>400000</v>
      </c>
      <c r="H53" s="38">
        <f t="shared" si="3"/>
        <v>378466.66666666669</v>
      </c>
      <c r="I53" s="28">
        <f t="shared" si="4"/>
        <v>756933.33333333337</v>
      </c>
    </row>
    <row r="54" spans="1:11" x14ac:dyDescent="0.25">
      <c r="A54" s="18"/>
      <c r="B54" s="60" t="s">
        <v>21</v>
      </c>
      <c r="C54" s="60"/>
      <c r="D54" s="60"/>
      <c r="E54" s="61"/>
      <c r="F54" s="61"/>
      <c r="G54" s="61"/>
      <c r="H54" s="62"/>
      <c r="I54" s="28">
        <f>SUM(I52:I53)</f>
        <v>862266.66666666674</v>
      </c>
    </row>
    <row r="55" spans="1:11" s="4" customFormat="1" ht="35.25" customHeight="1" x14ac:dyDescent="0.25">
      <c r="A55" s="41" t="s">
        <v>9</v>
      </c>
      <c r="B55" s="42"/>
      <c r="C55" s="8"/>
      <c r="D55" s="9"/>
      <c r="E55" s="22"/>
      <c r="F55" s="22"/>
      <c r="G55" s="22"/>
      <c r="H55" s="25"/>
      <c r="I55" s="17">
        <f>I54+I50+I18+I12</f>
        <v>8382150.330000001</v>
      </c>
      <c r="K55" s="13"/>
    </row>
    <row r="56" spans="1:11" x14ac:dyDescent="0.25">
      <c r="A56" s="2"/>
    </row>
    <row r="57" spans="1:11" ht="33" customHeight="1" x14ac:dyDescent="0.25">
      <c r="A57" s="39" t="s">
        <v>61</v>
      </c>
      <c r="B57" s="39"/>
      <c r="C57" s="39"/>
      <c r="D57" s="39"/>
      <c r="E57" s="39"/>
      <c r="F57" s="39"/>
      <c r="G57" s="39"/>
      <c r="H57" s="39"/>
      <c r="I57" s="39"/>
    </row>
  </sheetData>
  <mergeCells count="19">
    <mergeCell ref="I7:I9"/>
    <mergeCell ref="A1:H1"/>
    <mergeCell ref="A7:A9"/>
    <mergeCell ref="B7:B9"/>
    <mergeCell ref="C7:C9"/>
    <mergeCell ref="D7:D9"/>
    <mergeCell ref="H7:H9"/>
    <mergeCell ref="E7:G8"/>
    <mergeCell ref="A4:H5"/>
    <mergeCell ref="A57:I57"/>
    <mergeCell ref="A10:I10"/>
    <mergeCell ref="A55:B55"/>
    <mergeCell ref="A13:I13"/>
    <mergeCell ref="A19:I19"/>
    <mergeCell ref="A51:I51"/>
    <mergeCell ref="B18:H18"/>
    <mergeCell ref="B12:H12"/>
    <mergeCell ref="B50:H50"/>
    <mergeCell ref="B54:H5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Тумен Монгуш</cp:lastModifiedBy>
  <dcterms:created xsi:type="dcterms:W3CDTF">2022-10-17T03:53:45Z</dcterms:created>
  <dcterms:modified xsi:type="dcterms:W3CDTF">2025-07-11T09:13:29Z</dcterms:modified>
</cp:coreProperties>
</file>