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815" yWindow="1725" windowWidth="21315" windowHeight="15240"/>
  </bookViews>
  <sheets>
    <sheet name="Лист2" sheetId="13" r:id="rId1"/>
  </sheets>
  <definedNames>
    <definedName name="_xlnm._FilterDatabase" localSheetId="0" hidden="1">Лист2!$A$7:$N$34</definedName>
    <definedName name="_xlnm.Print_Titles" localSheetId="0">Лист2!$1:$7</definedName>
    <definedName name="_xlnm.Print_Area" localSheetId="0">Лист2!$A$1:$N$40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3" l="1"/>
  <c r="M30" i="13"/>
  <c r="M31" i="13"/>
  <c r="J13" i="13" l="1"/>
  <c r="L13" i="13" s="1"/>
  <c r="M13" i="13" s="1"/>
  <c r="N13" i="13"/>
  <c r="J14" i="13"/>
  <c r="L14" i="13" s="1"/>
  <c r="M14" i="13" s="1"/>
  <c r="N14" i="13"/>
  <c r="J15" i="13"/>
  <c r="L15" i="13" s="1"/>
  <c r="M15" i="13" s="1"/>
  <c r="N15" i="13"/>
  <c r="J16" i="13"/>
  <c r="L16" i="13" s="1"/>
  <c r="M16" i="13" s="1"/>
  <c r="N16" i="13"/>
  <c r="J17" i="13"/>
  <c r="L17" i="13" s="1"/>
  <c r="M17" i="13" s="1"/>
  <c r="N17" i="13"/>
  <c r="J18" i="13"/>
  <c r="L18" i="13" s="1"/>
  <c r="M18" i="13" s="1"/>
  <c r="N18" i="13"/>
  <c r="J19" i="13"/>
  <c r="L19" i="13" s="1"/>
  <c r="M19" i="13" s="1"/>
  <c r="N19" i="13"/>
  <c r="J20" i="13"/>
  <c r="L20" i="13" s="1"/>
  <c r="M20" i="13" s="1"/>
  <c r="N20" i="13"/>
  <c r="J21" i="13"/>
  <c r="L21" i="13" s="1"/>
  <c r="M21" i="13" s="1"/>
  <c r="N21" i="13"/>
  <c r="J22" i="13"/>
  <c r="L22" i="13" s="1"/>
  <c r="M22" i="13" s="1"/>
  <c r="N22" i="13"/>
  <c r="J23" i="13"/>
  <c r="L23" i="13" s="1"/>
  <c r="M23" i="13" s="1"/>
  <c r="N23" i="13"/>
  <c r="J24" i="13"/>
  <c r="L24" i="13" s="1"/>
  <c r="M24" i="13" s="1"/>
  <c r="N24" i="13"/>
  <c r="J25" i="13"/>
  <c r="L25" i="13" s="1"/>
  <c r="M25" i="13" s="1"/>
  <c r="N25" i="13"/>
  <c r="J26" i="13"/>
  <c r="L26" i="13" s="1"/>
  <c r="M26" i="13" s="1"/>
  <c r="N26" i="13"/>
  <c r="J27" i="13"/>
  <c r="L27" i="13" s="1"/>
  <c r="M27" i="13" s="1"/>
  <c r="N27" i="13"/>
  <c r="J28" i="13"/>
  <c r="L28" i="13" s="1"/>
  <c r="M28" i="13" s="1"/>
  <c r="N28" i="13"/>
  <c r="J29" i="13"/>
  <c r="L29" i="13" s="1"/>
  <c r="N29" i="13"/>
  <c r="J30" i="13"/>
  <c r="L30" i="13" s="1"/>
  <c r="N30" i="13"/>
  <c r="J31" i="13"/>
  <c r="L31" i="13" s="1"/>
  <c r="N31" i="13"/>
  <c r="J32" i="13"/>
  <c r="L32" i="13" s="1"/>
  <c r="M32" i="13" s="1"/>
  <c r="N32" i="13"/>
  <c r="J8" i="13" l="1"/>
  <c r="L8" i="13" s="1"/>
  <c r="M8" i="13" s="1"/>
  <c r="N8" i="13"/>
  <c r="J9" i="13"/>
  <c r="L9" i="13" s="1"/>
  <c r="M9" i="13" s="1"/>
  <c r="N9" i="13"/>
  <c r="J10" i="13"/>
  <c r="L10" i="13" s="1"/>
  <c r="M10" i="13" s="1"/>
  <c r="N10" i="13"/>
  <c r="J11" i="13"/>
  <c r="L11" i="13" s="1"/>
  <c r="M11" i="13" s="1"/>
  <c r="N11" i="13"/>
  <c r="J12" i="13"/>
  <c r="L12" i="13" s="1"/>
  <c r="M12" i="13" s="1"/>
  <c r="N12" i="13"/>
  <c r="N34" i="13" l="1"/>
</calcChain>
</file>

<file path=xl/sharedStrings.xml><?xml version="1.0" encoding="utf-8"?>
<sst xmlns="http://schemas.openxmlformats.org/spreadsheetml/2006/main" count="66" uniqueCount="66">
  <si>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</si>
  <si>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</si>
  <si>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</si>
  <si>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</si>
  <si>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</si>
  <si>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</si>
  <si>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</si>
  <si>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</si>
  <si>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</si>
  <si>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</si>
  <si>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</si>
  <si>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</si>
  <si>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1</t>
  </si>
  <si>
    <t>2</t>
  </si>
  <si>
    <t>Коммерческое предложение 6</t>
  </si>
  <si>
    <t>Коммерческое предложение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</si>
  <si>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</si>
  <si>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</si>
  <si>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</si>
  <si>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</si>
  <si>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</si>
  <si>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</si>
  <si>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</si>
  <si>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</si>
  <si>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</si>
  <si>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</si>
  <si>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</si>
  <si>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</si>
  <si>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</si>
  <si>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</si>
  <si>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</si>
  <si>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</si>
  <si>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</si>
  <si>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</si>
  <si>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</si>
  <si>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</si>
  <si>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</si>
  <si>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</si>
  <si>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</si>
  <si>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</si>
  <si>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Печать баннера с обработкой 14400х2000 мм</t>
  </si>
  <si>
    <t>Печать баннера с обработкой 1100х1900 мм</t>
  </si>
  <si>
    <t>Печать постера с обработкой 700х1000 мм</t>
  </si>
  <si>
    <t>Печать постера с обработкой 1150х1750 мм</t>
  </si>
  <si>
    <t>Печать указателя аттракционы 600х210 мм</t>
  </si>
  <si>
    <t>Печать указателя главная сцена 600х210 мм</t>
  </si>
  <si>
    <t>Печать указателя место вкуса 600х210 мм</t>
  </si>
  <si>
    <t>Печать указателя развлечения 600х210 мм</t>
  </si>
  <si>
    <t>Печать указателя сцена танца 600х210 мм</t>
  </si>
  <si>
    <t>Печать указателя сцена у фонтана 600х210 мм</t>
  </si>
  <si>
    <t>Печать указателя творчество 600х210мм</t>
  </si>
  <si>
    <t>Печать указателя зелёные 600х210мм</t>
  </si>
  <si>
    <t>Печать указателя синие 600х210мм</t>
  </si>
  <si>
    <t>Печать баннера "ПАПА ЖЖЁТ" 5955х2955 мм</t>
  </si>
  <si>
    <t xml:space="preserve">Печать наклейки 505х378мм "талспецстрой" </t>
  </si>
  <si>
    <t>Печать баннера "Любовь и голуби" 4890х3640 мм</t>
  </si>
  <si>
    <t xml:space="preserve">Печать баннера "Ханума" 4890х3590 мм </t>
  </si>
  <si>
    <t>Печать баннера 2950х1950 мм</t>
  </si>
  <si>
    <t>Печать баннера 3000х12200 мм</t>
  </si>
  <si>
    <t>Печать полотна на х-баннер 780х1780 мм</t>
  </si>
  <si>
    <t xml:space="preserve">Печать постера 700х1000 мм </t>
  </si>
  <si>
    <t xml:space="preserve">Печать постера "Волшебник" 700х1000 мм </t>
  </si>
  <si>
    <t>Печать постера "Группа крови" 700х1000 мм</t>
  </si>
  <si>
    <t>Печать постера "Пророк" 700х1000 мм</t>
  </si>
  <si>
    <t>Печать баннера «шапка» на тумбу 2900х200 мм</t>
  </si>
  <si>
    <t>Обоснование начальной (максимальной) цены договора  на оказание услуг печати 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</si>
</sst>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Alignment="0"/>
  </cellStyleXfs>
  <cellXfs count="40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BreakPreview" topLeftCell="A4" zoomScaleNormal="100" zoomScaleSheetLayoutView="100" workbookViewId="0">
      <selection activeCell="E23" sqref="E23"/>
    </sheetView>
  </sheetViews>
  <sheetFormatPr defaultRowHeight="15" x14ac:dyDescent="0.25"/>
  <cols>
    <col min="1" max="1" width="6.5703125" style="5" customWidth="1"/>
    <col min="2" max="2" width="50.7109375" style="18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27.140625" style="5" customWidth="1"/>
    <col min="15" max="15" width="18.140625" style="16" customWidth="1"/>
    <col min="16" max="17" width="18.140625" style="1" customWidth="1"/>
    <col min="18" max="16384" width="9.140625" style="1"/>
  </cols>
  <sheetData>
    <row r="1" spans="1:16" x14ac:dyDescent="0.25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67.5" customHeight="1" x14ac:dyDescent="0.25">
      <c r="A4" s="28" t="s">
        <v>65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ht="28.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ht="0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6" s="3" customFormat="1" ht="30" x14ac:dyDescent="0.25">
      <c r="A7" s="34" t="s">
        <v>8</v>
      </c>
      <c r="B7" s="35" t="s">
        <v>3</v>
      </c>
      <c r="C7" s="2" t="s">
        <v>4</v>
      </c>
      <c r="D7" s="2" t="s">
        <v>5</v>
      </c>
      <c r="E7" s="2" t="s">
        <v>6</v>
      </c>
      <c r="F7" s="2" t="s">
        <v>9</v>
      </c>
      <c r="G7" s="2" t="s">
        <v>10</v>
      </c>
      <c r="H7" s="2" t="s">
        <v>14</v>
      </c>
      <c r="I7" s="2" t="s">
        <v>15</v>
      </c>
      <c r="J7" s="34" t="s">
        <v>0</v>
      </c>
      <c r="K7" s="36" t="s">
        <v>1</v>
      </c>
      <c r="L7" s="37" t="s">
        <v>2</v>
      </c>
      <c r="M7" s="37"/>
      <c r="N7" s="34" t="s">
        <v>11</v>
      </c>
      <c r="O7" s="10"/>
    </row>
    <row r="8" spans="1:16" s="3" customFormat="1" ht="15.75" x14ac:dyDescent="0.25">
      <c r="A8" s="38" t="s">
        <v>12</v>
      </c>
      <c r="B8" s="33" t="s">
        <v>40</v>
      </c>
      <c r="C8" s="21">
        <v>19800</v>
      </c>
      <c r="D8" s="21">
        <v>17764</v>
      </c>
      <c r="E8" s="39">
        <v>18864</v>
      </c>
      <c r="F8" s="14"/>
      <c r="G8" s="14"/>
      <c r="H8" s="14"/>
      <c r="I8" s="14"/>
      <c r="J8" s="22">
        <f t="shared" ref="J8:J12" si="0">ROUND(AVERAGE(C8:I8),2)</f>
        <v>18809.330000000002</v>
      </c>
      <c r="K8" s="20">
        <v>1</v>
      </c>
      <c r="L8" s="23">
        <f t="shared" ref="L8:L12" si="1">ROUND(_xlfn.STDEV.S(C8:I8)/J8*100,2)</f>
        <v>5.42</v>
      </c>
      <c r="M8" s="23" t="str">
        <f t="shared" ref="M8:M12" si="2">IF(L8&lt;33,"&lt;33","&gt;33")</f>
        <v>&lt;33</v>
      </c>
      <c r="N8" s="22">
        <f t="shared" ref="N8:N12" si="3">(K8/(COUNT(C8:I8))*(C8+D8+E8+F8+G8+H8+I8))</f>
        <v>18809.333333333332</v>
      </c>
      <c r="O8" s="10"/>
      <c r="P8" s="19"/>
    </row>
    <row r="9" spans="1:16" s="3" customFormat="1" ht="15.75" x14ac:dyDescent="0.25">
      <c r="A9" s="38" t="s">
        <v>13</v>
      </c>
      <c r="B9" s="33" t="s">
        <v>41</v>
      </c>
      <c r="C9" s="21">
        <v>1690</v>
      </c>
      <c r="D9" s="21">
        <v>1326</v>
      </c>
      <c r="E9" s="39">
        <v>1484</v>
      </c>
      <c r="F9" s="14"/>
      <c r="G9" s="14"/>
      <c r="H9" s="14"/>
      <c r="I9" s="14"/>
      <c r="J9" s="22">
        <f t="shared" si="0"/>
        <v>1500</v>
      </c>
      <c r="K9" s="20">
        <v>1</v>
      </c>
      <c r="L9" s="23">
        <f t="shared" si="1"/>
        <v>12.17</v>
      </c>
      <c r="M9" s="23" t="str">
        <f t="shared" si="2"/>
        <v>&lt;33</v>
      </c>
      <c r="N9" s="22">
        <f t="shared" si="3"/>
        <v>1500</v>
      </c>
      <c r="O9" s="10"/>
      <c r="P9" s="19"/>
    </row>
    <row r="10" spans="1:16" s="3" customFormat="1" ht="15.75" x14ac:dyDescent="0.25">
      <c r="A10" s="38" t="s">
        <v>17</v>
      </c>
      <c r="B10" s="33" t="s">
        <v>42</v>
      </c>
      <c r="C10" s="21">
        <v>1650</v>
      </c>
      <c r="D10" s="21">
        <v>1260</v>
      </c>
      <c r="E10" s="39">
        <v>1580</v>
      </c>
      <c r="F10" s="14"/>
      <c r="G10" s="14"/>
      <c r="H10" s="14"/>
      <c r="I10" s="14"/>
      <c r="J10" s="22">
        <f t="shared" si="0"/>
        <v>1496.67</v>
      </c>
      <c r="K10" s="20">
        <v>1</v>
      </c>
      <c r="L10" s="23">
        <f t="shared" si="1"/>
        <v>13.89</v>
      </c>
      <c r="M10" s="23" t="str">
        <f t="shared" si="2"/>
        <v>&lt;33</v>
      </c>
      <c r="N10" s="22">
        <f t="shared" si="3"/>
        <v>1496.6666666666665</v>
      </c>
      <c r="O10" s="10"/>
      <c r="P10" s="19"/>
    </row>
    <row r="11" spans="1:16" s="3" customFormat="1" ht="15.75" x14ac:dyDescent="0.25">
      <c r="A11" s="38" t="s">
        <v>18</v>
      </c>
      <c r="B11" s="33" t="s">
        <v>43</v>
      </c>
      <c r="C11" s="21">
        <v>1850</v>
      </c>
      <c r="D11" s="21">
        <v>1137</v>
      </c>
      <c r="E11" s="39">
        <v>1137</v>
      </c>
      <c r="F11" s="14"/>
      <c r="G11" s="14"/>
      <c r="H11" s="14"/>
      <c r="I11" s="14"/>
      <c r="J11" s="22">
        <f t="shared" si="0"/>
        <v>1374.67</v>
      </c>
      <c r="K11" s="20">
        <v>1</v>
      </c>
      <c r="L11" s="23">
        <f t="shared" si="1"/>
        <v>29.95</v>
      </c>
      <c r="M11" s="23" t="str">
        <f t="shared" si="2"/>
        <v>&lt;33</v>
      </c>
      <c r="N11" s="22">
        <f t="shared" si="3"/>
        <v>1374.6666666666665</v>
      </c>
      <c r="O11" s="10"/>
      <c r="P11" s="19"/>
    </row>
    <row r="12" spans="1:16" s="3" customFormat="1" ht="15.75" x14ac:dyDescent="0.25">
      <c r="A12" s="38" t="s">
        <v>19</v>
      </c>
      <c r="B12" s="33" t="s">
        <v>44</v>
      </c>
      <c r="C12" s="21">
        <v>356</v>
      </c>
      <c r="D12" s="21">
        <v>225</v>
      </c>
      <c r="E12" s="39">
        <v>310</v>
      </c>
      <c r="F12" s="14"/>
      <c r="G12" s="14"/>
      <c r="H12" s="14"/>
      <c r="I12" s="14"/>
      <c r="J12" s="22">
        <f t="shared" si="0"/>
        <v>297</v>
      </c>
      <c r="K12" s="20">
        <v>1</v>
      </c>
      <c r="L12" s="23">
        <f t="shared" si="1"/>
        <v>22.38</v>
      </c>
      <c r="M12" s="23" t="str">
        <f t="shared" si="2"/>
        <v>&lt;33</v>
      </c>
      <c r="N12" s="22">
        <f t="shared" si="3"/>
        <v>297</v>
      </c>
      <c r="O12" s="10"/>
      <c r="P12" s="19"/>
    </row>
    <row r="13" spans="1:16" s="3" customFormat="1" ht="15.75" x14ac:dyDescent="0.25">
      <c r="A13" s="38" t="s">
        <v>20</v>
      </c>
      <c r="B13" s="33" t="s">
        <v>45</v>
      </c>
      <c r="C13" s="21">
        <v>356</v>
      </c>
      <c r="D13" s="21">
        <v>225</v>
      </c>
      <c r="E13" s="39">
        <v>310</v>
      </c>
      <c r="F13" s="14"/>
      <c r="G13" s="14"/>
      <c r="H13" s="14"/>
      <c r="I13" s="14"/>
      <c r="J13" s="22">
        <f t="shared" ref="J13:J32" si="4">ROUND(AVERAGE(C13:I13),2)</f>
        <v>297</v>
      </c>
      <c r="K13" s="20">
        <v>1</v>
      </c>
      <c r="L13" s="23">
        <f t="shared" ref="L13:L32" si="5">ROUND(_xlfn.STDEV.S(C13:I13)/J13*100,2)</f>
        <v>22.38</v>
      </c>
      <c r="M13" s="23" t="str">
        <f t="shared" ref="M13:M32" si="6">IF(L13&lt;33,"&lt;33","&gt;33")</f>
        <v>&lt;33</v>
      </c>
      <c r="N13" s="22">
        <f t="shared" ref="N13:N32" si="7">(K13/(COUNT(C13:I13))*(C13+D13+E13+F13+G13+H13+I13))</f>
        <v>297</v>
      </c>
      <c r="O13" s="10"/>
      <c r="P13" s="19"/>
    </row>
    <row r="14" spans="1:16" s="3" customFormat="1" ht="15.75" x14ac:dyDescent="0.25">
      <c r="A14" s="38" t="s">
        <v>21</v>
      </c>
      <c r="B14" s="33" t="s">
        <v>46</v>
      </c>
      <c r="C14" s="21">
        <v>356</v>
      </c>
      <c r="D14" s="21">
        <v>225</v>
      </c>
      <c r="E14" s="39">
        <v>310</v>
      </c>
      <c r="F14" s="14"/>
      <c r="G14" s="14"/>
      <c r="H14" s="14"/>
      <c r="I14" s="14"/>
      <c r="J14" s="22">
        <f t="shared" si="4"/>
        <v>297</v>
      </c>
      <c r="K14" s="20">
        <v>4</v>
      </c>
      <c r="L14" s="23">
        <f t="shared" si="5"/>
        <v>22.38</v>
      </c>
      <c r="M14" s="23" t="str">
        <f t="shared" si="6"/>
        <v>&lt;33</v>
      </c>
      <c r="N14" s="22">
        <f t="shared" si="7"/>
        <v>1188</v>
      </c>
      <c r="O14" s="10"/>
      <c r="P14" s="19"/>
    </row>
    <row r="15" spans="1:16" s="3" customFormat="1" ht="15.75" x14ac:dyDescent="0.25">
      <c r="A15" s="38" t="s">
        <v>22</v>
      </c>
      <c r="B15" s="33" t="s">
        <v>47</v>
      </c>
      <c r="C15" s="21">
        <v>356</v>
      </c>
      <c r="D15" s="21">
        <v>225</v>
      </c>
      <c r="E15" s="39">
        <v>310</v>
      </c>
      <c r="F15" s="14"/>
      <c r="G15" s="14"/>
      <c r="H15" s="14"/>
      <c r="I15" s="14"/>
      <c r="J15" s="22">
        <f t="shared" si="4"/>
        <v>297</v>
      </c>
      <c r="K15" s="20">
        <v>3</v>
      </c>
      <c r="L15" s="23">
        <f t="shared" si="5"/>
        <v>22.38</v>
      </c>
      <c r="M15" s="23" t="str">
        <f t="shared" si="6"/>
        <v>&lt;33</v>
      </c>
      <c r="N15" s="22">
        <f t="shared" si="7"/>
        <v>891</v>
      </c>
      <c r="O15" s="10"/>
      <c r="P15" s="19"/>
    </row>
    <row r="16" spans="1:16" s="3" customFormat="1" ht="15.75" x14ac:dyDescent="0.25">
      <c r="A16" s="38" t="s">
        <v>23</v>
      </c>
      <c r="B16" s="33" t="s">
        <v>48</v>
      </c>
      <c r="C16" s="21">
        <v>356</v>
      </c>
      <c r="D16" s="21">
        <v>225</v>
      </c>
      <c r="E16" s="39">
        <v>310</v>
      </c>
      <c r="F16" s="14"/>
      <c r="G16" s="14"/>
      <c r="H16" s="14"/>
      <c r="I16" s="14"/>
      <c r="J16" s="22">
        <f t="shared" si="4"/>
        <v>297</v>
      </c>
      <c r="K16" s="20">
        <v>3</v>
      </c>
      <c r="L16" s="23">
        <f t="shared" si="5"/>
        <v>22.38</v>
      </c>
      <c r="M16" s="23" t="str">
        <f t="shared" si="6"/>
        <v>&lt;33</v>
      </c>
      <c r="N16" s="22">
        <f t="shared" si="7"/>
        <v>891</v>
      </c>
      <c r="O16" s="10"/>
      <c r="P16" s="19"/>
    </row>
    <row r="17" spans="1:16" s="3" customFormat="1" ht="15.75" x14ac:dyDescent="0.25">
      <c r="A17" s="38" t="s">
        <v>24</v>
      </c>
      <c r="B17" s="33" t="s">
        <v>49</v>
      </c>
      <c r="C17" s="21">
        <v>356</v>
      </c>
      <c r="D17" s="21">
        <v>225</v>
      </c>
      <c r="E17" s="39">
        <v>310</v>
      </c>
      <c r="F17" s="14"/>
      <c r="G17" s="14"/>
      <c r="H17" s="14"/>
      <c r="I17" s="14"/>
      <c r="J17" s="22">
        <f t="shared" si="4"/>
        <v>297</v>
      </c>
      <c r="K17" s="20">
        <v>4</v>
      </c>
      <c r="L17" s="23">
        <f t="shared" si="5"/>
        <v>22.38</v>
      </c>
      <c r="M17" s="23" t="str">
        <f t="shared" si="6"/>
        <v>&lt;33</v>
      </c>
      <c r="N17" s="22">
        <f t="shared" si="7"/>
        <v>1188</v>
      </c>
      <c r="O17" s="10"/>
      <c r="P17" s="19"/>
    </row>
    <row r="18" spans="1:16" s="3" customFormat="1" ht="15.75" x14ac:dyDescent="0.25">
      <c r="A18" s="38" t="s">
        <v>25</v>
      </c>
      <c r="B18" s="33" t="s">
        <v>50</v>
      </c>
      <c r="C18" s="21">
        <v>356</v>
      </c>
      <c r="D18" s="21">
        <v>225</v>
      </c>
      <c r="E18" s="39">
        <v>310</v>
      </c>
      <c r="F18" s="14"/>
      <c r="G18" s="14"/>
      <c r="H18" s="14"/>
      <c r="I18" s="14"/>
      <c r="J18" s="22">
        <f t="shared" si="4"/>
        <v>297</v>
      </c>
      <c r="K18" s="20">
        <v>4</v>
      </c>
      <c r="L18" s="23">
        <f t="shared" si="5"/>
        <v>22.38</v>
      </c>
      <c r="M18" s="23" t="str">
        <f t="shared" si="6"/>
        <v>&lt;33</v>
      </c>
      <c r="N18" s="22">
        <f t="shared" si="7"/>
        <v>1188</v>
      </c>
      <c r="O18" s="10"/>
      <c r="P18" s="19"/>
    </row>
    <row r="19" spans="1:16" s="3" customFormat="1" ht="15.75" x14ac:dyDescent="0.25">
      <c r="A19" s="38" t="s">
        <v>26</v>
      </c>
      <c r="B19" s="33" t="s">
        <v>51</v>
      </c>
      <c r="C19" s="21">
        <v>356</v>
      </c>
      <c r="D19" s="21">
        <v>225</v>
      </c>
      <c r="E19" s="39">
        <v>310</v>
      </c>
      <c r="F19" s="14"/>
      <c r="G19" s="14"/>
      <c r="H19" s="14"/>
      <c r="I19" s="14"/>
      <c r="J19" s="22">
        <f t="shared" si="4"/>
        <v>297</v>
      </c>
      <c r="K19" s="20">
        <v>8</v>
      </c>
      <c r="L19" s="23">
        <f t="shared" si="5"/>
        <v>22.38</v>
      </c>
      <c r="M19" s="23" t="str">
        <f t="shared" si="6"/>
        <v>&lt;33</v>
      </c>
      <c r="N19" s="22">
        <f t="shared" si="7"/>
        <v>2376</v>
      </c>
      <c r="O19" s="10"/>
      <c r="P19" s="19"/>
    </row>
    <row r="20" spans="1:16" s="3" customFormat="1" ht="15.75" x14ac:dyDescent="0.25">
      <c r="A20" s="38" t="s">
        <v>27</v>
      </c>
      <c r="B20" s="33" t="s">
        <v>52</v>
      </c>
      <c r="C20" s="21">
        <v>356</v>
      </c>
      <c r="D20" s="21">
        <v>225</v>
      </c>
      <c r="E20" s="39">
        <v>310</v>
      </c>
      <c r="F20" s="14"/>
      <c r="G20" s="14"/>
      <c r="H20" s="14"/>
      <c r="I20" s="14"/>
      <c r="J20" s="22">
        <f t="shared" si="4"/>
        <v>297</v>
      </c>
      <c r="K20" s="20">
        <v>12</v>
      </c>
      <c r="L20" s="23">
        <f t="shared" si="5"/>
        <v>22.38</v>
      </c>
      <c r="M20" s="23" t="str">
        <f t="shared" si="6"/>
        <v>&lt;33</v>
      </c>
      <c r="N20" s="22">
        <f t="shared" si="7"/>
        <v>3564</v>
      </c>
      <c r="O20" s="10"/>
      <c r="P20" s="19"/>
    </row>
    <row r="21" spans="1:16" s="3" customFormat="1" ht="16.5" customHeight="1" x14ac:dyDescent="0.25">
      <c r="A21" s="38" t="s">
        <v>28</v>
      </c>
      <c r="B21" s="33" t="s">
        <v>53</v>
      </c>
      <c r="C21" s="21">
        <v>8969</v>
      </c>
      <c r="D21" s="21">
        <v>8360</v>
      </c>
      <c r="E21" s="39">
        <v>8560</v>
      </c>
      <c r="F21" s="14"/>
      <c r="G21" s="14"/>
      <c r="H21" s="14"/>
      <c r="I21" s="14"/>
      <c r="J21" s="22">
        <f t="shared" si="4"/>
        <v>8629.67</v>
      </c>
      <c r="K21" s="20">
        <v>1</v>
      </c>
      <c r="L21" s="23">
        <f t="shared" si="5"/>
        <v>3.6</v>
      </c>
      <c r="M21" s="23" t="str">
        <f t="shared" si="6"/>
        <v>&lt;33</v>
      </c>
      <c r="N21" s="22">
        <f t="shared" si="7"/>
        <v>8629.6666666666661</v>
      </c>
      <c r="O21" s="10"/>
      <c r="P21" s="19"/>
    </row>
    <row r="22" spans="1:16" s="3" customFormat="1" ht="15.75" x14ac:dyDescent="0.25">
      <c r="A22" s="38" t="s">
        <v>29</v>
      </c>
      <c r="B22" s="33" t="s">
        <v>54</v>
      </c>
      <c r="C22" s="21">
        <v>805</v>
      </c>
      <c r="D22" s="21">
        <v>600</v>
      </c>
      <c r="E22" s="39">
        <v>800</v>
      </c>
      <c r="F22" s="14"/>
      <c r="G22" s="14"/>
      <c r="H22" s="14"/>
      <c r="I22" s="14"/>
      <c r="J22" s="22">
        <f t="shared" si="4"/>
        <v>735</v>
      </c>
      <c r="K22" s="20">
        <v>1</v>
      </c>
      <c r="L22" s="23">
        <f t="shared" si="5"/>
        <v>15.91</v>
      </c>
      <c r="M22" s="23" t="str">
        <f t="shared" si="6"/>
        <v>&lt;33</v>
      </c>
      <c r="N22" s="22">
        <f t="shared" si="7"/>
        <v>735</v>
      </c>
      <c r="O22" s="10"/>
      <c r="P22" s="19"/>
    </row>
    <row r="23" spans="1:16" s="3" customFormat="1" ht="18.75" customHeight="1" x14ac:dyDescent="0.25">
      <c r="A23" s="38" t="s">
        <v>30</v>
      </c>
      <c r="B23" s="33" t="s">
        <v>55</v>
      </c>
      <c r="C23" s="21">
        <v>13694</v>
      </c>
      <c r="D23" s="21">
        <v>12664</v>
      </c>
      <c r="E23" s="39">
        <v>12980</v>
      </c>
      <c r="F23" s="14"/>
      <c r="G23" s="14"/>
      <c r="H23" s="14"/>
      <c r="I23" s="14"/>
      <c r="J23" s="22">
        <f t="shared" si="4"/>
        <v>13112.67</v>
      </c>
      <c r="K23" s="20">
        <v>1</v>
      </c>
      <c r="L23" s="23">
        <f t="shared" si="5"/>
        <v>4.0199999999999996</v>
      </c>
      <c r="M23" s="23" t="str">
        <f t="shared" si="6"/>
        <v>&lt;33</v>
      </c>
      <c r="N23" s="22">
        <f t="shared" si="7"/>
        <v>13112.666666666666</v>
      </c>
      <c r="O23" s="10"/>
      <c r="P23" s="19"/>
    </row>
    <row r="24" spans="1:16" s="3" customFormat="1" ht="15.75" x14ac:dyDescent="0.25">
      <c r="A24" s="38" t="s">
        <v>31</v>
      </c>
      <c r="B24" s="33" t="s">
        <v>56</v>
      </c>
      <c r="C24" s="21">
        <v>13600</v>
      </c>
      <c r="D24" s="21">
        <v>12545</v>
      </c>
      <c r="E24" s="39">
        <v>12860</v>
      </c>
      <c r="F24" s="14"/>
      <c r="G24" s="14"/>
      <c r="H24" s="14"/>
      <c r="I24" s="14"/>
      <c r="J24" s="22">
        <f t="shared" si="4"/>
        <v>13001.67</v>
      </c>
      <c r="K24" s="20">
        <v>1</v>
      </c>
      <c r="L24" s="23">
        <f t="shared" si="5"/>
        <v>4.17</v>
      </c>
      <c r="M24" s="23" t="str">
        <f t="shared" si="6"/>
        <v>&lt;33</v>
      </c>
      <c r="N24" s="22">
        <f t="shared" si="7"/>
        <v>13001.666666666666</v>
      </c>
      <c r="O24" s="10"/>
      <c r="P24" s="19"/>
    </row>
    <row r="25" spans="1:16" s="3" customFormat="1" ht="15.75" x14ac:dyDescent="0.25">
      <c r="A25" s="38" t="s">
        <v>32</v>
      </c>
      <c r="B25" s="33" t="s">
        <v>57</v>
      </c>
      <c r="C25" s="21">
        <v>4690</v>
      </c>
      <c r="D25" s="21">
        <v>4313</v>
      </c>
      <c r="E25" s="39">
        <v>4520</v>
      </c>
      <c r="F25" s="14"/>
      <c r="G25" s="14"/>
      <c r="H25" s="14"/>
      <c r="I25" s="14"/>
      <c r="J25" s="22">
        <f t="shared" si="4"/>
        <v>4507.67</v>
      </c>
      <c r="K25" s="20">
        <v>1</v>
      </c>
      <c r="L25" s="23">
        <f t="shared" si="5"/>
        <v>4.1900000000000004</v>
      </c>
      <c r="M25" s="23" t="str">
        <f t="shared" si="6"/>
        <v>&lt;33</v>
      </c>
      <c r="N25" s="22">
        <f t="shared" si="7"/>
        <v>4507.6666666666661</v>
      </c>
      <c r="O25" s="10"/>
      <c r="P25" s="19"/>
    </row>
    <row r="26" spans="1:16" s="3" customFormat="1" ht="15.75" x14ac:dyDescent="0.25">
      <c r="A26" s="38" t="s">
        <v>33</v>
      </c>
      <c r="B26" s="33" t="s">
        <v>58</v>
      </c>
      <c r="C26" s="21">
        <v>23500</v>
      </c>
      <c r="D26" s="21">
        <v>22658</v>
      </c>
      <c r="E26" s="39">
        <v>23180</v>
      </c>
      <c r="F26" s="14"/>
      <c r="G26" s="14"/>
      <c r="H26" s="14"/>
      <c r="I26" s="14"/>
      <c r="J26" s="22">
        <f t="shared" si="4"/>
        <v>23112.67</v>
      </c>
      <c r="K26" s="20">
        <v>1</v>
      </c>
      <c r="L26" s="23">
        <f t="shared" si="5"/>
        <v>1.84</v>
      </c>
      <c r="M26" s="23" t="str">
        <f t="shared" si="6"/>
        <v>&lt;33</v>
      </c>
      <c r="N26" s="22">
        <f t="shared" si="7"/>
        <v>23112.666666666664</v>
      </c>
      <c r="O26" s="10"/>
      <c r="P26" s="19"/>
    </row>
    <row r="27" spans="1:16" s="3" customFormat="1" ht="15.75" x14ac:dyDescent="0.25">
      <c r="A27" s="38" t="s">
        <v>34</v>
      </c>
      <c r="B27" s="33" t="s">
        <v>59</v>
      </c>
      <c r="C27" s="21">
        <v>1810</v>
      </c>
      <c r="D27" s="21">
        <v>1197</v>
      </c>
      <c r="E27" s="39">
        <v>1800</v>
      </c>
      <c r="F27" s="14"/>
      <c r="G27" s="14"/>
      <c r="H27" s="14"/>
      <c r="I27" s="14"/>
      <c r="J27" s="22">
        <f t="shared" si="4"/>
        <v>1602.33</v>
      </c>
      <c r="K27" s="20">
        <v>2</v>
      </c>
      <c r="L27" s="23">
        <f t="shared" si="5"/>
        <v>21.91</v>
      </c>
      <c r="M27" s="23" t="str">
        <f t="shared" si="6"/>
        <v>&lt;33</v>
      </c>
      <c r="N27" s="22">
        <f t="shared" si="7"/>
        <v>3204.6666666666665</v>
      </c>
      <c r="O27" s="10"/>
      <c r="P27" s="19"/>
    </row>
    <row r="28" spans="1:16" s="3" customFormat="1" ht="15.75" x14ac:dyDescent="0.25">
      <c r="A28" s="38" t="s">
        <v>35</v>
      </c>
      <c r="B28" s="33" t="s">
        <v>60</v>
      </c>
      <c r="C28" s="21">
        <v>1650</v>
      </c>
      <c r="D28" s="21">
        <v>450</v>
      </c>
      <c r="E28" s="39">
        <v>1580</v>
      </c>
      <c r="F28" s="14"/>
      <c r="G28" s="14"/>
      <c r="H28" s="14"/>
      <c r="I28" s="14"/>
      <c r="J28" s="22">
        <f t="shared" si="4"/>
        <v>1226.67</v>
      </c>
      <c r="K28" s="20">
        <v>2</v>
      </c>
      <c r="L28" s="23">
        <f t="shared" si="5"/>
        <v>54.91</v>
      </c>
      <c r="M28" s="24" t="str">
        <f t="shared" si="6"/>
        <v>&gt;33</v>
      </c>
      <c r="N28" s="22">
        <f t="shared" si="7"/>
        <v>2453.333333333333</v>
      </c>
      <c r="O28" s="10"/>
      <c r="P28" s="19"/>
    </row>
    <row r="29" spans="1:16" s="3" customFormat="1" ht="15.75" x14ac:dyDescent="0.25">
      <c r="A29" s="38" t="s">
        <v>36</v>
      </c>
      <c r="B29" s="33" t="s">
        <v>61</v>
      </c>
      <c r="C29" s="21">
        <v>1650</v>
      </c>
      <c r="D29" s="21">
        <v>450</v>
      </c>
      <c r="E29" s="39">
        <v>1580</v>
      </c>
      <c r="F29" s="14"/>
      <c r="G29" s="14"/>
      <c r="H29" s="14"/>
      <c r="I29" s="14"/>
      <c r="J29" s="22">
        <f t="shared" si="4"/>
        <v>1226.67</v>
      </c>
      <c r="K29" s="20">
        <v>1</v>
      </c>
      <c r="L29" s="23">
        <f t="shared" si="5"/>
        <v>54.91</v>
      </c>
      <c r="M29" s="24" t="str">
        <f t="shared" si="6"/>
        <v>&gt;33</v>
      </c>
      <c r="N29" s="22">
        <f t="shared" si="7"/>
        <v>1226.6666666666665</v>
      </c>
      <c r="O29" s="10"/>
      <c r="P29" s="19"/>
    </row>
    <row r="30" spans="1:16" s="3" customFormat="1" ht="15.75" x14ac:dyDescent="0.25">
      <c r="A30" s="38" t="s">
        <v>37</v>
      </c>
      <c r="B30" s="33" t="s">
        <v>62</v>
      </c>
      <c r="C30" s="21">
        <v>1650</v>
      </c>
      <c r="D30" s="21">
        <v>450</v>
      </c>
      <c r="E30" s="39">
        <v>1580</v>
      </c>
      <c r="F30" s="14"/>
      <c r="G30" s="14"/>
      <c r="H30" s="14"/>
      <c r="I30" s="14"/>
      <c r="J30" s="22">
        <f t="shared" si="4"/>
        <v>1226.67</v>
      </c>
      <c r="K30" s="20">
        <v>1</v>
      </c>
      <c r="L30" s="23">
        <f t="shared" si="5"/>
        <v>54.91</v>
      </c>
      <c r="M30" s="24" t="str">
        <f t="shared" si="6"/>
        <v>&gt;33</v>
      </c>
      <c r="N30" s="22">
        <f t="shared" si="7"/>
        <v>1226.6666666666665</v>
      </c>
      <c r="O30" s="10"/>
      <c r="P30" s="19"/>
    </row>
    <row r="31" spans="1:16" s="3" customFormat="1" ht="15.75" x14ac:dyDescent="0.25">
      <c r="A31" s="38" t="s">
        <v>38</v>
      </c>
      <c r="B31" s="33" t="s">
        <v>63</v>
      </c>
      <c r="C31" s="21">
        <v>1650</v>
      </c>
      <c r="D31" s="21">
        <v>450</v>
      </c>
      <c r="E31" s="39">
        <v>1580</v>
      </c>
      <c r="F31" s="14"/>
      <c r="G31" s="14"/>
      <c r="H31" s="14"/>
      <c r="I31" s="14"/>
      <c r="J31" s="22">
        <f t="shared" si="4"/>
        <v>1226.67</v>
      </c>
      <c r="K31" s="20">
        <v>1</v>
      </c>
      <c r="L31" s="23">
        <f t="shared" si="5"/>
        <v>54.91</v>
      </c>
      <c r="M31" s="24" t="str">
        <f t="shared" si="6"/>
        <v>&gt;33</v>
      </c>
      <c r="N31" s="22">
        <f t="shared" si="7"/>
        <v>1226.6666666666665</v>
      </c>
      <c r="O31" s="10"/>
      <c r="P31" s="19"/>
    </row>
    <row r="32" spans="1:16" s="3" customFormat="1" ht="17.25" customHeight="1" x14ac:dyDescent="0.25">
      <c r="A32" s="38" t="s">
        <v>39</v>
      </c>
      <c r="B32" s="33" t="s">
        <v>64</v>
      </c>
      <c r="C32" s="21">
        <v>2102</v>
      </c>
      <c r="D32" s="21">
        <v>1650</v>
      </c>
      <c r="E32" s="39">
        <v>1956</v>
      </c>
      <c r="F32" s="14"/>
      <c r="G32" s="14"/>
      <c r="H32" s="14"/>
      <c r="I32" s="14"/>
      <c r="J32" s="22">
        <f t="shared" si="4"/>
        <v>1902.67</v>
      </c>
      <c r="K32" s="20">
        <v>1</v>
      </c>
      <c r="L32" s="23">
        <f t="shared" si="5"/>
        <v>12.12</v>
      </c>
      <c r="M32" s="23" t="str">
        <f t="shared" si="6"/>
        <v>&lt;33</v>
      </c>
      <c r="N32" s="22">
        <f t="shared" si="7"/>
        <v>1902.6666666666665</v>
      </c>
      <c r="O32" s="10"/>
      <c r="P32" s="19"/>
    </row>
    <row r="33" spans="1:17" ht="21.75" customHeight="1" x14ac:dyDescent="0.25">
      <c r="A33" s="15"/>
      <c r="B33" s="29"/>
      <c r="C33" s="29"/>
      <c r="D33" s="29"/>
      <c r="E33" s="29"/>
      <c r="F33" s="30"/>
      <c r="G33" s="30"/>
      <c r="H33" s="30"/>
      <c r="I33" s="30"/>
      <c r="J33" s="30"/>
      <c r="K33" s="29"/>
      <c r="L33" s="30"/>
      <c r="M33" s="31"/>
      <c r="N33" s="2" t="s">
        <v>7</v>
      </c>
    </row>
    <row r="34" spans="1:17" s="7" customFormat="1" ht="21.75" customHeight="1" x14ac:dyDescent="0.25">
      <c r="A34" s="15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32"/>
      <c r="N34" s="2">
        <f>SUM(N8:N32)</f>
        <v>109400.66666666669</v>
      </c>
      <c r="O34" s="10"/>
    </row>
    <row r="35" spans="1:17" x14ac:dyDescent="0.25">
      <c r="A35" s="15"/>
      <c r="B35" s="17"/>
      <c r="D35" s="12"/>
      <c r="E35" s="13"/>
      <c r="F35" s="13"/>
      <c r="G35" s="13"/>
      <c r="H35" s="13"/>
      <c r="I35" s="13"/>
      <c r="L35" s="4"/>
      <c r="N35" s="9"/>
    </row>
    <row r="36" spans="1:17" s="6" customFormat="1" x14ac:dyDescent="0.25">
      <c r="A36" s="11"/>
      <c r="B36" s="18"/>
      <c r="C36" s="4"/>
      <c r="D36" s="4"/>
      <c r="E36" s="4"/>
      <c r="F36" s="4"/>
      <c r="G36" s="4"/>
      <c r="H36" s="4"/>
      <c r="I36" s="4"/>
      <c r="J36" s="5"/>
      <c r="L36" s="5"/>
      <c r="M36" s="5"/>
      <c r="N36" s="5"/>
      <c r="O36" s="16"/>
      <c r="P36" s="1"/>
      <c r="Q36" s="1"/>
    </row>
    <row r="37" spans="1:17" s="6" customFormat="1" x14ac:dyDescent="0.25">
      <c r="A37" s="11"/>
      <c r="B37" s="18"/>
      <c r="C37" s="4"/>
      <c r="D37" s="4"/>
      <c r="E37" s="4"/>
      <c r="F37" s="4"/>
      <c r="G37" s="4"/>
      <c r="H37" s="4"/>
      <c r="I37" s="4"/>
      <c r="J37" s="5"/>
      <c r="L37" s="5"/>
      <c r="M37" s="5"/>
      <c r="N37" s="5"/>
      <c r="O37" s="16"/>
      <c r="P37" s="1"/>
      <c r="Q37" s="1"/>
    </row>
    <row r="38" spans="1:17" s="6" customFormat="1" x14ac:dyDescent="0.25">
      <c r="A38" s="8"/>
      <c r="B38" s="18"/>
      <c r="C38" s="4"/>
      <c r="D38" s="4"/>
      <c r="E38" s="4"/>
      <c r="F38" s="4"/>
      <c r="G38" s="4"/>
      <c r="H38" s="4"/>
      <c r="I38" s="4"/>
      <c r="J38" s="5"/>
      <c r="L38" s="5"/>
      <c r="M38" s="5"/>
      <c r="N38" s="5"/>
      <c r="O38" s="16"/>
      <c r="P38" s="1"/>
      <c r="Q38" s="1"/>
    </row>
    <row r="39" spans="1:17" s="6" customFormat="1" x14ac:dyDescent="0.25">
      <c r="A39" s="5"/>
      <c r="B39" s="18"/>
      <c r="C39" s="4"/>
      <c r="D39" s="4"/>
      <c r="E39" s="4"/>
      <c r="F39" s="4"/>
      <c r="G39" s="4"/>
      <c r="H39" s="4"/>
      <c r="I39" s="4"/>
      <c r="J39" s="4"/>
      <c r="L39" s="5"/>
      <c r="M39" s="5"/>
      <c r="N39" s="5"/>
      <c r="O39" s="16"/>
      <c r="P39" s="1"/>
      <c r="Q39" s="1"/>
    </row>
    <row r="40" spans="1:17" s="6" customFormat="1" x14ac:dyDescent="0.25">
      <c r="A40" s="5"/>
      <c r="B40" s="18"/>
      <c r="C40" s="4"/>
      <c r="D40" s="4"/>
      <c r="E40" s="4"/>
      <c r="F40" s="4"/>
      <c r="G40" s="4"/>
      <c r="H40" s="4"/>
      <c r="I40" s="4"/>
      <c r="J40" s="5"/>
      <c r="L40" s="5"/>
      <c r="M40" s="5"/>
      <c r="N40" s="5"/>
      <c r="O40" s="16"/>
      <c r="P40" s="1"/>
      <c r="Q40" s="1"/>
    </row>
    <row r="41" spans="1:17" s="6" customFormat="1" x14ac:dyDescent="0.25">
      <c r="A41" s="5"/>
      <c r="B41" s="18"/>
      <c r="C41" s="4"/>
      <c r="D41" s="4"/>
      <c r="E41" s="4"/>
      <c r="F41" s="4"/>
      <c r="G41" s="4"/>
      <c r="H41" s="4"/>
      <c r="I41" s="4"/>
      <c r="J41" s="5"/>
      <c r="L41" s="5"/>
      <c r="M41" s="5"/>
      <c r="N41" s="5"/>
      <c r="O41" s="16"/>
      <c r="P41" s="1"/>
      <c r="Q41" s="1"/>
    </row>
    <row r="42" spans="1:17" s="6" customFormat="1" x14ac:dyDescent="0.25">
      <c r="A42" s="5"/>
      <c r="B42" s="18"/>
      <c r="C42" s="4"/>
      <c r="D42" s="4"/>
      <c r="E42" s="4"/>
      <c r="F42" s="4"/>
      <c r="G42" s="4"/>
      <c r="H42" s="4"/>
      <c r="I42" s="4"/>
      <c r="J42" s="5"/>
      <c r="L42" s="5"/>
      <c r="M42" s="5"/>
      <c r="N42" s="5"/>
      <c r="O42" s="16"/>
      <c r="P42" s="1"/>
      <c r="Q42" s="1"/>
    </row>
    <row r="43" spans="1:17" s="6" customFormat="1" x14ac:dyDescent="0.25">
      <c r="A43" s="5"/>
      <c r="B43" s="18"/>
      <c r="C43" s="4"/>
      <c r="D43" s="4"/>
      <c r="E43" s="4"/>
      <c r="F43" s="4"/>
      <c r="G43" s="4"/>
      <c r="H43" s="4"/>
      <c r="I43" s="4"/>
      <c r="J43" s="5"/>
      <c r="L43" s="5"/>
      <c r="M43" s="5"/>
      <c r="N43" s="5"/>
      <c r="O43" s="16"/>
      <c r="P43" s="1"/>
      <c r="Q43" s="1"/>
    </row>
    <row r="44" spans="1:17" s="6" customFormat="1" x14ac:dyDescent="0.25">
      <c r="A44" s="5"/>
      <c r="B44" s="18"/>
      <c r="C44" s="4"/>
      <c r="D44" s="4"/>
      <c r="E44" s="4"/>
      <c r="F44" s="4"/>
      <c r="G44" s="4"/>
      <c r="H44" s="4"/>
      <c r="I44" s="4"/>
      <c r="J44" s="5"/>
      <c r="L44" s="5"/>
      <c r="M44" s="5"/>
      <c r="N44" s="5"/>
      <c r="O44" s="16"/>
      <c r="P44" s="1"/>
      <c r="Q44" s="1"/>
    </row>
  </sheetData>
  <autoFilter ref="A7:N34">
    <filterColumn colId="11" showButton="0"/>
  </autoFilter>
  <mergeCells count="4">
    <mergeCell ref="A1:N3"/>
    <mergeCell ref="A4:N6"/>
    <mergeCell ref="L7:M7"/>
    <mergeCell ref="B33:M34"/>
  </mergeCells>
  <phoneticPr fontId="3" type="noConversion"/>
  <conditionalFormatting sqref="M8:M32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</cp:lastModifiedBy>
  <cp:lastPrinted>2025-08-27T09:50:06Z</cp:lastPrinted>
  <dcterms:created xsi:type="dcterms:W3CDTF">2021-04-05T09:35:27Z</dcterms:created>
  <dcterms:modified xsi:type="dcterms:W3CDTF">2025-08-27T09:50:15Z</dcterms:modified>
</cp:coreProperties>
</file>