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60" yWindow="-60" windowWidth="28920" windowHeight="15660"/>
  </bookViews>
  <sheets>
    <sheet name="Лист1" sheetId="1" r:id="rId1"/>
  </sheets>
  <externalReferences>
    <externalReference r:id="rId2"/>
  </externalReference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" i="1" l="1"/>
  <c r="L7" i="1"/>
  <c r="L10" i="1"/>
  <c r="D10" i="1"/>
  <c r="D9" i="1"/>
  <c r="K7" i="1" l="1"/>
  <c r="J7" i="1"/>
  <c r="D8" i="1"/>
  <c r="D7" i="1"/>
  <c r="J9" i="1"/>
  <c r="K12" i="1"/>
  <c r="K10" i="1"/>
  <c r="K11" i="1"/>
  <c r="L11" i="1" s="1"/>
  <c r="K9" i="1"/>
  <c r="L9" i="1"/>
  <c r="K8" i="1"/>
  <c r="L8" i="1"/>
  <c r="L12" i="1"/>
  <c r="J8" i="1"/>
  <c r="J10" i="1"/>
  <c r="J11" i="1"/>
  <c r="J12" i="1"/>
  <c r="H7" i="1"/>
  <c r="H8" i="1"/>
  <c r="H9" i="1"/>
  <c r="H10" i="1"/>
  <c r="H11" i="1"/>
  <c r="H12" i="1"/>
  <c r="F7" i="1"/>
  <c r="F8" i="1"/>
  <c r="F9" i="1"/>
  <c r="F10" i="1"/>
  <c r="F11" i="1"/>
  <c r="F12" i="1"/>
  <c r="D13" i="1"/>
  <c r="A7" i="1"/>
  <c r="J13" i="1" l="1"/>
  <c r="C14" i="1"/>
  <c r="F13" i="1"/>
  <c r="H13" i="1"/>
</calcChain>
</file>

<file path=xl/sharedStrings.xml><?xml version="1.0" encoding="utf-8"?>
<sst xmlns="http://schemas.openxmlformats.org/spreadsheetml/2006/main" count="31" uniqueCount="23">
  <si>
    <t>№ п/п</t>
  </si>
  <si>
    <t>Наименование товара</t>
  </si>
  <si>
    <t>Единица измерения</t>
  </si>
  <si>
    <t>Средняя цена за единицу товара, в руб.</t>
  </si>
  <si>
    <t>Цена товара в руб.</t>
  </si>
  <si>
    <t xml:space="preserve">Цена в руб. </t>
  </si>
  <si>
    <t xml:space="preserve">Сумма в руб. </t>
  </si>
  <si>
    <t xml:space="preserve">Сумма в руб.  </t>
  </si>
  <si>
    <t>Начальная максимальная цена договора</t>
  </si>
  <si>
    <t>Используемый метод определения НМЦК</t>
  </si>
  <si>
    <t>Метод сопоставимых рыночных цен</t>
  </si>
  <si>
    <t xml:space="preserve"> Обоснование начальной (максимальной) цены договора   </t>
  </si>
  <si>
    <t>чел.</t>
  </si>
  <si>
    <t>Кол-во</t>
  </si>
  <si>
    <t>Поставщик № 1</t>
  </si>
  <si>
    <t>Поставщик № 2</t>
  </si>
  <si>
    <t>Поставщик № 3</t>
  </si>
  <si>
    <t>Периодический - Женщины до 40 лет п. 23</t>
  </si>
  <si>
    <t>Периодический - Женщины после 40 лет п. 23</t>
  </si>
  <si>
    <t>Периодический - Мужчины до 40 лет</t>
  </si>
  <si>
    <t>Периодический - Мужчины после 40 лет</t>
  </si>
  <si>
    <t>Периодический - Женщины до 40 лет</t>
  </si>
  <si>
    <t>Периодический - Женщины после 40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</si>
</sst>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7" fillId="0" borderId="0" xfId="0" applyFont="1"/>
    <xf numFmtId="2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1047;&#1072;&#1082;&#1091;&#1087;&#1082;&#1080;%202019/&#1050;&#1086;&#1085;&#1089;&#1090;&#1088;&#1091;&#1082;&#1090;&#1086;&#1088;&#1099;/&#1089;&#1087;&#1077;&#1094;&#1080;&#1092;&#1080;&#1082;&#1072;&#1094;&#1080;&#1103;%20&#1080;&#1079;&#1084;&#1077;&#1085;&#1077;&#1085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</sheetNames>
    <sheetDataSet>
      <sheetData sheetId="0" refreshError="1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selection activeCell="M21" sqref="M21"/>
    </sheetView>
  </sheetViews>
  <sheetFormatPr defaultRowHeight="15" x14ac:dyDescent="0.25"/>
  <cols>
    <col min="1" max="1" width="4.28515625" customWidth="1"/>
    <col min="2" max="2" width="38.7109375" customWidth="1"/>
    <col min="3" max="3" width="10" customWidth="1"/>
    <col min="5" max="5" width="13.140625" customWidth="1"/>
    <col min="6" max="6" width="13.28515625" customWidth="1"/>
    <col min="7" max="7" width="13.85546875" customWidth="1"/>
    <col min="8" max="8" width="13.5703125" customWidth="1"/>
    <col min="9" max="9" width="12.7109375" customWidth="1"/>
    <col min="10" max="10" width="13.5703125" customWidth="1"/>
    <col min="11" max="11" width="13.7109375" customWidth="1"/>
    <col min="12" max="12" width="11.85546875" customWidth="1"/>
  </cols>
  <sheetData>
    <row r="1" spans="1:12" x14ac:dyDescent="0.25">
      <c r="K1" s="17"/>
      <c r="L1" s="17"/>
    </row>
    <row r="2" spans="1:12" x14ac:dyDescent="0.25">
      <c r="K2" s="17"/>
      <c r="L2" s="17"/>
    </row>
    <row r="3" spans="1:12" ht="18.75" x14ac:dyDescent="0.3">
      <c r="A3" s="11"/>
      <c r="B3" s="11"/>
      <c r="C3" s="18" t="s">
        <v>11</v>
      </c>
      <c r="D3" s="18"/>
      <c r="E3" s="18"/>
      <c r="F3" s="18"/>
      <c r="G3" s="18"/>
      <c r="H3" s="18"/>
      <c r="I3" s="18"/>
      <c r="J3" s="18"/>
      <c r="K3" s="18"/>
      <c r="L3" s="11"/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22" t="s">
        <v>0</v>
      </c>
      <c r="B5" s="24" t="s">
        <v>1</v>
      </c>
      <c r="C5" s="26" t="s">
        <v>2</v>
      </c>
      <c r="D5" s="24" t="s">
        <v>13</v>
      </c>
      <c r="E5" s="28" t="s">
        <v>14</v>
      </c>
      <c r="F5" s="29"/>
      <c r="G5" s="28" t="s">
        <v>15</v>
      </c>
      <c r="H5" s="29"/>
      <c r="I5" s="28" t="s">
        <v>16</v>
      </c>
      <c r="J5" s="29"/>
      <c r="K5" s="24" t="s">
        <v>3</v>
      </c>
      <c r="L5" s="24" t="s">
        <v>4</v>
      </c>
    </row>
    <row r="6" spans="1:12" ht="28.5" customHeight="1" x14ac:dyDescent="0.25">
      <c r="A6" s="23"/>
      <c r="B6" s="25"/>
      <c r="C6" s="27"/>
      <c r="D6" s="25"/>
      <c r="E6" s="9" t="s">
        <v>5</v>
      </c>
      <c r="F6" s="9" t="s">
        <v>6</v>
      </c>
      <c r="G6" s="9" t="s">
        <v>5</v>
      </c>
      <c r="H6" s="9" t="s">
        <v>7</v>
      </c>
      <c r="I6" s="9" t="s">
        <v>5</v>
      </c>
      <c r="J6" s="9" t="s">
        <v>6</v>
      </c>
      <c r="K6" s="25"/>
      <c r="L6" s="30"/>
    </row>
    <row r="7" spans="1:12" ht="17.25" customHeight="1" x14ac:dyDescent="0.25">
      <c r="A7" s="1">
        <f>[1]расчет!A2</f>
        <v>1</v>
      </c>
      <c r="B7" s="10" t="s">
        <v>19</v>
      </c>
      <c r="C7" s="2" t="s">
        <v>12</v>
      </c>
      <c r="D7" s="13">
        <f>5+1</f>
        <v>6</v>
      </c>
      <c r="E7" s="3">
        <v>4492</v>
      </c>
      <c r="F7" s="3">
        <f>D7*E7</f>
        <v>26952</v>
      </c>
      <c r="G7" s="14">
        <v>4700</v>
      </c>
      <c r="H7" s="4">
        <f>G7*D7</f>
        <v>28200</v>
      </c>
      <c r="I7" s="4">
        <v>3520</v>
      </c>
      <c r="J7" s="4">
        <f>I7*D7</f>
        <v>21120</v>
      </c>
      <c r="K7" s="4">
        <f>(E7+G7+I7)/3</f>
        <v>4237.333333333333</v>
      </c>
      <c r="L7" s="4">
        <f>K7*D7</f>
        <v>25424</v>
      </c>
    </row>
    <row r="8" spans="1:12" ht="17.25" customHeight="1" x14ac:dyDescent="0.25">
      <c r="A8" s="1">
        <v>2</v>
      </c>
      <c r="B8" s="10" t="s">
        <v>20</v>
      </c>
      <c r="C8" s="2" t="s">
        <v>12</v>
      </c>
      <c r="D8" s="5">
        <f>8+1</f>
        <v>9</v>
      </c>
      <c r="E8" s="6">
        <v>4547</v>
      </c>
      <c r="F8" s="3">
        <f t="shared" ref="F8:F12" si="0">D8*E8</f>
        <v>40923</v>
      </c>
      <c r="G8" s="15">
        <v>4800</v>
      </c>
      <c r="H8" s="4">
        <f t="shared" ref="H8:H12" si="1">G8*D8</f>
        <v>43200</v>
      </c>
      <c r="I8" s="7">
        <v>3595</v>
      </c>
      <c r="J8" s="4">
        <f t="shared" ref="J8" si="2">I8*D8</f>
        <v>32355</v>
      </c>
      <c r="K8" s="4">
        <f t="shared" ref="K8:K11" si="3">(E8+G8+I8)/3</f>
        <v>4314</v>
      </c>
      <c r="L8" s="4">
        <f>K8*D8</f>
        <v>38826</v>
      </c>
    </row>
    <row r="9" spans="1:12" ht="17.25" customHeight="1" x14ac:dyDescent="0.25">
      <c r="A9" s="1">
        <v>3</v>
      </c>
      <c r="B9" s="10" t="s">
        <v>21</v>
      </c>
      <c r="C9" s="2" t="s">
        <v>12</v>
      </c>
      <c r="D9" s="5">
        <f>83+3+6</f>
        <v>92</v>
      </c>
      <c r="E9" s="3">
        <v>6637</v>
      </c>
      <c r="F9" s="3">
        <f t="shared" si="0"/>
        <v>610604</v>
      </c>
      <c r="G9" s="15">
        <v>7250</v>
      </c>
      <c r="H9" s="4">
        <f t="shared" si="1"/>
        <v>667000</v>
      </c>
      <c r="I9" s="7">
        <v>5320</v>
      </c>
      <c r="J9" s="4">
        <f>I9*D9</f>
        <v>489440</v>
      </c>
      <c r="K9" s="4">
        <f t="shared" si="3"/>
        <v>6402.333333333333</v>
      </c>
      <c r="L9" s="4">
        <f>K9*D9</f>
        <v>589014.66666666663</v>
      </c>
    </row>
    <row r="10" spans="1:12" ht="17.25" customHeight="1" x14ac:dyDescent="0.25">
      <c r="A10" s="1">
        <v>4</v>
      </c>
      <c r="B10" s="10" t="s">
        <v>22</v>
      </c>
      <c r="C10" s="2" t="s">
        <v>12</v>
      </c>
      <c r="D10" s="5">
        <f>108+3+12</f>
        <v>123</v>
      </c>
      <c r="E10" s="3">
        <v>8023</v>
      </c>
      <c r="F10" s="3">
        <f t="shared" si="0"/>
        <v>986829</v>
      </c>
      <c r="G10" s="15">
        <v>9150</v>
      </c>
      <c r="H10" s="4">
        <f t="shared" si="1"/>
        <v>1125450</v>
      </c>
      <c r="I10" s="7">
        <v>6895</v>
      </c>
      <c r="J10" s="4">
        <f>I10*D10</f>
        <v>848085</v>
      </c>
      <c r="K10" s="4">
        <f>(E10+G10+I10)/3</f>
        <v>8022.666666666667</v>
      </c>
      <c r="L10" s="4">
        <f>K10*D10</f>
        <v>986788</v>
      </c>
    </row>
    <row r="11" spans="1:12" ht="17.25" hidden="1" customHeight="1" x14ac:dyDescent="0.25">
      <c r="A11" s="1">
        <v>5</v>
      </c>
      <c r="B11" s="10" t="s">
        <v>17</v>
      </c>
      <c r="C11" s="2" t="s">
        <v>12</v>
      </c>
      <c r="D11" s="13">
        <v>0</v>
      </c>
      <c r="E11" s="3">
        <v>6637</v>
      </c>
      <c r="F11" s="12">
        <f t="shared" si="0"/>
        <v>0</v>
      </c>
      <c r="G11" s="15">
        <v>7250</v>
      </c>
      <c r="H11" s="4">
        <f t="shared" si="1"/>
        <v>0</v>
      </c>
      <c r="I11" s="7">
        <v>5320</v>
      </c>
      <c r="J11" s="4">
        <f t="shared" ref="J11:J12" si="4">I11*D11</f>
        <v>0</v>
      </c>
      <c r="K11" s="4">
        <f t="shared" si="3"/>
        <v>6402.333333333333</v>
      </c>
      <c r="L11" s="4">
        <f>K11*D11</f>
        <v>0</v>
      </c>
    </row>
    <row r="12" spans="1:12" ht="17.25" hidden="1" customHeight="1" x14ac:dyDescent="0.25">
      <c r="A12" s="1">
        <v>6</v>
      </c>
      <c r="B12" s="10" t="s">
        <v>18</v>
      </c>
      <c r="C12" s="2" t="s">
        <v>12</v>
      </c>
      <c r="D12" s="13">
        <v>0</v>
      </c>
      <c r="E12" s="3">
        <v>8023</v>
      </c>
      <c r="F12" s="12">
        <f t="shared" si="0"/>
        <v>0</v>
      </c>
      <c r="G12" s="15">
        <v>9150</v>
      </c>
      <c r="H12" s="4">
        <f t="shared" si="1"/>
        <v>0</v>
      </c>
      <c r="I12" s="7">
        <v>6895</v>
      </c>
      <c r="J12" s="4">
        <f t="shared" si="4"/>
        <v>0</v>
      </c>
      <c r="K12" s="4">
        <f>(E12+G12+I12)/3</f>
        <v>8022.666666666667</v>
      </c>
      <c r="L12" s="4">
        <f t="shared" ref="L12" si="5">K12*D12</f>
        <v>0</v>
      </c>
    </row>
    <row r="13" spans="1:12" ht="29.25" customHeight="1" x14ac:dyDescent="0.25">
      <c r="A13" s="1"/>
      <c r="B13" s="8"/>
      <c r="C13" s="16"/>
      <c r="D13" s="13">
        <f>SUM(D7:D12)</f>
        <v>230</v>
      </c>
      <c r="E13" s="6"/>
      <c r="F13" s="7">
        <f>SUM(F7:F12)</f>
        <v>1665308</v>
      </c>
      <c r="G13" s="7"/>
      <c r="H13" s="7">
        <f>SUM(H7:H12)</f>
        <v>1863850</v>
      </c>
      <c r="I13" s="7"/>
      <c r="J13" s="7">
        <f>SUM(J7:J12)</f>
        <v>1391000</v>
      </c>
      <c r="K13" s="7"/>
      <c r="L13" s="7">
        <f>SUM(L7:L12)</f>
        <v>1640052.6666666665</v>
      </c>
    </row>
    <row r="14" spans="1:12" ht="19.5" customHeight="1" x14ac:dyDescent="0.25">
      <c r="A14" s="31" t="s">
        <v>8</v>
      </c>
      <c r="B14" s="31"/>
      <c r="C14" s="32">
        <f>L13</f>
        <v>1640052.6666666665</v>
      </c>
      <c r="D14" s="33"/>
      <c r="E14" s="33"/>
      <c r="F14" s="33"/>
      <c r="G14" s="33"/>
      <c r="H14" s="33"/>
      <c r="I14" s="33"/>
      <c r="J14" s="33"/>
      <c r="K14" s="33"/>
      <c r="L14" s="33"/>
    </row>
    <row r="15" spans="1:12" ht="18.75" customHeight="1" x14ac:dyDescent="0.25">
      <c r="A15" s="19" t="s">
        <v>9</v>
      </c>
      <c r="B15" s="19"/>
      <c r="C15" s="20" t="s">
        <v>10</v>
      </c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16">
    <mergeCell ref="K2:L2"/>
    <mergeCell ref="K1:L1"/>
    <mergeCell ref="C3:K3"/>
    <mergeCell ref="A15:B15"/>
    <mergeCell ref="C15:L15"/>
    <mergeCell ref="A5:A6"/>
    <mergeCell ref="B5:B6"/>
    <mergeCell ref="C5:C6"/>
    <mergeCell ref="D5:D6"/>
    <mergeCell ref="E5:F5"/>
    <mergeCell ref="G5:H5"/>
    <mergeCell ref="I5:J5"/>
    <mergeCell ref="K5:K6"/>
    <mergeCell ref="L5:L6"/>
    <mergeCell ref="A14:B14"/>
    <mergeCell ref="C14:L14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2024-11-29T10:19:14Z</cp:lastPrinted>
  <dcterms:created xsi:type="dcterms:W3CDTF">2019-11-28T13:22:47Z</dcterms:created>
  <dcterms:modified xsi:type="dcterms:W3CDTF">2025-12-01T07:32:22Z</dcterms:modified>
</cp:coreProperties>
</file>