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R\Downloads\20-11-2024_09-29-26\"/>
    </mc:Choice>
  </mc:AlternateContent>
  <xr:revisionPtr revIDLastSave="0" documentId="13_ncr:1_{46B8339C-FC66-4CDB-8653-6C3BF4FBEA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асчет цены" sheetId="4" r:id="rId1"/>
  </sheets>
  <calcPr calcId="191029"/>
</workbook>
</file>

<file path=xl/calcChain.xml><?xml version="1.0" encoding="utf-8"?>
<calcChain xmlns="http://schemas.openxmlformats.org/spreadsheetml/2006/main">
  <c r="K6" i="4" l="1"/>
  <c r="L6" i="4" s="1"/>
  <c r="M6" i="4" l="1"/>
  <c r="N6" i="4" s="1"/>
  <c r="N7" i="4" s="1"/>
  <c r="I6" i="4"/>
  <c r="H6" i="4"/>
  <c r="J6" i="4" l="1"/>
</calcChain>
</file>

<file path=xl/sharedStrings.xml><?xml version="1.0" encoding="utf-8"?>
<sst xmlns="http://schemas.openxmlformats.org/spreadsheetml/2006/main" count="27" uniqueCount="27">
  <si>
    <t>№</t>
  </si>
  <si>
    <t>Ед. изм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</si>
  <si>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</si>
  <si>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</si>
  <si>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</si>
  <si>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</si>
  <si>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</si>
  <si>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</si>
  <si>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t>Источник информации о цене (руб./ед.изм.)</t>
  </si>
  <si>
    <t>Начальная (максимальная) цена договора (рублей):</t>
  </si>
  <si>
    <t>Расчет и обоснование начальной (максимальной) цены закупки</t>
  </si>
  <si>
    <t>Однородность совокупности значений выявленных цен, используемых в расчете НМЦД</t>
  </si>
  <si>
    <t>НМЦД, определенная методом сопоставимых рыночных цен (анализа рынка)</t>
  </si>
  <si>
    <t>Для определения начальной (максимальной) цены договора применён метод сопоставимых рыночных цен (анализа рынка)</t>
  </si>
  <si>
    <t xml:space="preserve">                                                             подпись                              расшифровка</t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</si>
  <si>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</si>
  <si>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НМЦД с учетом округления цены за единицу (руб.)**</t>
  </si>
  <si>
    <t xml:space="preserve">    </t>
  </si>
  <si>
    <t>Наименование предмета договора</t>
  </si>
  <si>
    <t>Специалист по закупкам   ________________ /</t>
  </si>
  <si>
    <t>Обоснование НМЦД к запросу котировок в электронной форме</t>
  </si>
  <si>
    <t>Коммерческое предложение вх. № 1</t>
  </si>
  <si>
    <t>Коммерческое предложение вх. № 2</t>
  </si>
  <si>
    <t>Коммерческое предложение вх. 3</t>
  </si>
  <si>
    <t>расчет коммунальных платежей по лицевым счетам</t>
  </si>
  <si>
    <t>мес.</t>
  </si>
  <si>
    <t>«__» ____________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</si>
</sst>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4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" fontId="5" fillId="0" borderId="6" xfId="0" applyNumberFormat="1" applyFont="1" applyBorder="1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4" fillId="0" borderId="5" xfId="0" applyFont="1" applyBorder="1"/>
    <xf numFmtId="0" fontId="4" fillId="0" borderId="2" xfId="0" applyFont="1" applyBorder="1"/>
    <xf numFmtId="0" fontId="4" fillId="0" borderId="0" xfId="0" applyFont="1" applyAlignment="1">
      <alignment horizontal="left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4</xdr:row>
      <xdr:rowOff>1238250</xdr:rowOff>
    </xdr:from>
    <xdr:to>
      <xdr:col>8</xdr:col>
      <xdr:colOff>457200</xdr:colOff>
      <xdr:row>4</xdr:row>
      <xdr:rowOff>1466850</xdr:rowOff>
    </xdr:to>
    <xdr:pic>
      <xdr:nvPicPr>
        <xdr:cNvPr id="4900" name="Picture 6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4</xdr:row>
      <xdr:rowOff>1238250</xdr:rowOff>
    </xdr:from>
    <xdr:to>
      <xdr:col>8</xdr:col>
      <xdr:colOff>457200</xdr:colOff>
      <xdr:row>4</xdr:row>
      <xdr:rowOff>1466850</xdr:rowOff>
    </xdr:to>
    <xdr:pic>
      <xdr:nvPicPr>
        <xdr:cNvPr id="4902" name="Picture 6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4</xdr:row>
      <xdr:rowOff>952500</xdr:rowOff>
    </xdr:from>
    <xdr:to>
      <xdr:col>10</xdr:col>
      <xdr:colOff>0</xdr:colOff>
      <xdr:row>4</xdr:row>
      <xdr:rowOff>1304925</xdr:rowOff>
    </xdr:to>
    <xdr:pic>
      <xdr:nvPicPr>
        <xdr:cNvPr id="4903" name="Picture 1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1019175</xdr:colOff>
      <xdr:row>4</xdr:row>
      <xdr:rowOff>1362075</xdr:rowOff>
    </xdr:to>
    <xdr:pic>
      <xdr:nvPicPr>
        <xdr:cNvPr id="4904" name="Picture 2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4</xdr:row>
      <xdr:rowOff>1238250</xdr:rowOff>
    </xdr:from>
    <xdr:to>
      <xdr:col>10</xdr:col>
      <xdr:colOff>457200</xdr:colOff>
      <xdr:row>4</xdr:row>
      <xdr:rowOff>1466850</xdr:rowOff>
    </xdr:to>
    <xdr:pic>
      <xdr:nvPicPr>
        <xdr:cNvPr id="4906" name="Picture 6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28575</xdr:colOff>
      <xdr:row>4</xdr:row>
      <xdr:rowOff>1571624</xdr:rowOff>
    </xdr:from>
    <xdr:to>
      <xdr:col>10</xdr:col>
      <xdr:colOff>1590675</xdr:colOff>
      <xdr:row>4</xdr:row>
      <xdr:rowOff>2057399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651" b="-6123"/>
        <a:stretch/>
      </xdr:blipFill>
      <xdr:spPr bwMode="auto">
        <a:xfrm>
          <a:off x="9363075" y="2790824"/>
          <a:ext cx="15621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4"/>
  <sheetViews>
    <sheetView tabSelected="1" workbookViewId="0">
      <selection activeCell="E6" sqref="E6"/>
    </sheetView>
  </sheetViews>
  <sheetFormatPr defaultRowHeight="12.75" x14ac:dyDescent="0.2"/>
  <cols>
    <col min="1" max="1" width="3.140625" style="3" customWidth="1"/>
    <col min="2" max="2" width="33.85546875" style="3" customWidth="1"/>
    <col min="3" max="3" width="5.85546875" style="3" customWidth="1"/>
    <col min="4" max="4" width="8.7109375" style="3" customWidth="1"/>
    <col min="5" max="5" width="13.85546875" style="3" customWidth="1"/>
    <col min="6" max="6" width="14.7109375" style="3" customWidth="1"/>
    <col min="7" max="7" width="14.5703125" style="3" customWidth="1"/>
    <col min="8" max="8" width="15.5703125" style="3" customWidth="1"/>
    <col min="9" max="9" width="15.42578125" style="3" customWidth="1"/>
    <col min="10" max="10" width="14.28515625" style="3" customWidth="1"/>
    <col min="11" max="11" width="24" style="3" customWidth="1"/>
    <col min="12" max="12" width="13.5703125" style="3" customWidth="1"/>
    <col min="13" max="13" width="16.5703125" style="3" customWidth="1"/>
    <col min="14" max="14" width="13.85546875" style="3" customWidth="1"/>
    <col min="15" max="16384" width="9.140625" style="3"/>
  </cols>
  <sheetData>
    <row r="1" spans="1:27" ht="12.75" customHeight="1" x14ac:dyDescent="0.2">
      <c r="B1" s="6"/>
      <c r="C1" s="6"/>
      <c r="K1" s="5"/>
      <c r="M1" s="31" t="s">
        <v>20</v>
      </c>
      <c r="N1" s="31"/>
      <c r="O1" s="8"/>
      <c r="P1" s="8"/>
      <c r="Q1" s="8"/>
      <c r="R1" s="8"/>
      <c r="S1" s="8"/>
      <c r="T1" s="8"/>
      <c r="U1" s="9"/>
      <c r="V1" s="9"/>
      <c r="W1" s="9"/>
      <c r="X1" s="9"/>
      <c r="Y1" s="9"/>
      <c r="Z1" s="9"/>
      <c r="AA1" s="9"/>
    </row>
    <row r="2" spans="1:27" x14ac:dyDescent="0.2">
      <c r="A2" s="43" t="s">
        <v>10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31"/>
      <c r="N2" s="3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35.2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32"/>
      <c r="N3" s="32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35.25" customHeight="1" x14ac:dyDescent="0.2">
      <c r="A4" s="39" t="s">
        <v>0</v>
      </c>
      <c r="B4" s="33" t="s">
        <v>18</v>
      </c>
      <c r="C4" s="33" t="s">
        <v>1</v>
      </c>
      <c r="D4" s="33" t="s">
        <v>2</v>
      </c>
      <c r="E4" s="33" t="s">
        <v>8</v>
      </c>
      <c r="F4" s="33"/>
      <c r="G4" s="33"/>
      <c r="H4" s="38" t="s">
        <v>11</v>
      </c>
      <c r="I4" s="38"/>
      <c r="J4" s="38"/>
      <c r="K4" s="34" t="s">
        <v>12</v>
      </c>
      <c r="L4" s="35"/>
      <c r="M4" s="35"/>
      <c r="N4" s="36"/>
    </row>
    <row r="5" spans="1:27" ht="163.5" customHeight="1" x14ac:dyDescent="0.2">
      <c r="A5" s="39"/>
      <c r="B5" s="33"/>
      <c r="C5" s="33"/>
      <c r="D5" s="33"/>
      <c r="E5" s="15" t="s">
        <v>21</v>
      </c>
      <c r="F5" s="15" t="s">
        <v>22</v>
      </c>
      <c r="G5" s="15" t="s">
        <v>23</v>
      </c>
      <c r="H5" s="4" t="s">
        <v>5</v>
      </c>
      <c r="I5" s="4" t="s">
        <v>3</v>
      </c>
      <c r="J5" s="4" t="s">
        <v>4</v>
      </c>
      <c r="K5" s="1" t="s">
        <v>15</v>
      </c>
      <c r="L5" s="7" t="s">
        <v>6</v>
      </c>
      <c r="M5" s="7" t="s">
        <v>7</v>
      </c>
      <c r="N5" s="7" t="s">
        <v>16</v>
      </c>
    </row>
    <row r="6" spans="1:27" s="2" customFormat="1" ht="25.5" x14ac:dyDescent="0.25">
      <c r="A6" s="11">
        <v>1</v>
      </c>
      <c r="B6" s="14" t="s">
        <v>24</v>
      </c>
      <c r="C6" s="12" t="s">
        <v>25</v>
      </c>
      <c r="D6" s="13">
        <v>6</v>
      </c>
      <c r="E6" s="10">
        <v>16000</v>
      </c>
      <c r="F6" s="10">
        <v>18700</v>
      </c>
      <c r="G6" s="10">
        <v>21580.76</v>
      </c>
      <c r="H6" s="10">
        <f t="shared" ref="H6" si="0">AVERAGE(E6:G6)</f>
        <v>18760.25333333333</v>
      </c>
      <c r="I6" s="10">
        <f t="shared" ref="I6" si="1">STDEVA(E6:G6)</f>
        <v>2790.8678565158475</v>
      </c>
      <c r="J6" s="10">
        <f t="shared" ref="J6" si="2">I6/H6*100</f>
        <v>14.876493440293883</v>
      </c>
      <c r="K6" s="10">
        <f>((D6/3)*(SUM(E6:G6)))</f>
        <v>112561.51999999999</v>
      </c>
      <c r="L6" s="10">
        <f>K6/D6</f>
        <v>18760.25333333333</v>
      </c>
      <c r="M6" s="10">
        <f t="shared" ref="M6" si="3">ROUND(L6,2)</f>
        <v>18760.25</v>
      </c>
      <c r="N6" s="10">
        <f t="shared" ref="N6" si="4">M6*D6</f>
        <v>112561.5</v>
      </c>
    </row>
    <row r="7" spans="1:27" s="2" customFormat="1" x14ac:dyDescent="0.2">
      <c r="A7" s="16" t="s">
        <v>9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9"/>
      <c r="N7" s="20">
        <f>SUM(N6:N6)</f>
        <v>112561.5</v>
      </c>
    </row>
    <row r="8" spans="1:27" s="2" customFormat="1" ht="15" x14ac:dyDescent="0.25">
      <c r="A8" s="26"/>
      <c r="B8" s="27"/>
      <c r="C8" s="28"/>
      <c r="D8" s="29"/>
      <c r="E8" s="30"/>
      <c r="F8" s="30"/>
      <c r="G8" s="30"/>
      <c r="H8" s="30"/>
      <c r="I8" s="30"/>
      <c r="J8" s="30"/>
      <c r="K8" s="30"/>
      <c r="L8" s="30"/>
      <c r="M8" s="30"/>
      <c r="N8" s="30"/>
      <c r="P8" s="2" t="s">
        <v>17</v>
      </c>
    </row>
    <row r="9" spans="1:27" s="2" customFormat="1" ht="15" x14ac:dyDescent="0.25">
      <c r="A9" s="21"/>
      <c r="B9" s="22"/>
      <c r="C9" s="23"/>
      <c r="D9" s="24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27" ht="21.75" customHeight="1" x14ac:dyDescent="0.2"/>
    <row r="11" spans="1:27" ht="22.5" customHeight="1" x14ac:dyDescent="0.2">
      <c r="A11" s="37" t="s">
        <v>13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27" ht="20.25" customHeight="1" x14ac:dyDescent="0.2">
      <c r="A12" s="40" t="s">
        <v>19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spans="1:27" ht="15" x14ac:dyDescent="0.25">
      <c r="A13" s="41" t="s">
        <v>14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27" ht="15" x14ac:dyDescent="0.25">
      <c r="A14" s="41" t="s">
        <v>26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</row>
  </sheetData>
  <mergeCells count="14">
    <mergeCell ref="A12:K12"/>
    <mergeCell ref="A13:K13"/>
    <mergeCell ref="A14:K14"/>
    <mergeCell ref="A3:L3"/>
    <mergeCell ref="A2:L2"/>
    <mergeCell ref="M1:N3"/>
    <mergeCell ref="D4:D5"/>
    <mergeCell ref="K4:N4"/>
    <mergeCell ref="A11:K11"/>
    <mergeCell ref="E4:G4"/>
    <mergeCell ref="H4:J4"/>
    <mergeCell ref="A4:A5"/>
    <mergeCell ref="B4:B5"/>
    <mergeCell ref="C4:C5"/>
  </mergeCells>
  <pageMargins left="0.11811023622047245" right="0" top="0.74803149606299213" bottom="0.55118110236220474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strcolledg@gmail.com</cp:lastModifiedBy>
  <cp:lastPrinted>2024-05-20T08:59:17Z</cp:lastPrinted>
  <dcterms:created xsi:type="dcterms:W3CDTF">2014-01-15T18:15:09Z</dcterms:created>
  <dcterms:modified xsi:type="dcterms:W3CDTF">2025-12-02T07:40:30Z</dcterms:modified>
</cp:coreProperties>
</file>