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8_{51F102D1-2075-4721-A235-123FC947D4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F9" i="1"/>
  <c r="H9" i="1"/>
  <c r="J9" i="1"/>
  <c r="K9" i="1"/>
  <c r="E9" i="1"/>
  <c r="L8" i="1" l="1"/>
  <c r="I8" i="1"/>
  <c r="G8" i="1"/>
  <c r="N8" i="1" l="1"/>
  <c r="M9" i="1"/>
  <c r="L9" i="1"/>
  <c r="I9" i="1"/>
  <c r="G9" i="1"/>
  <c r="O8" i="1" l="1"/>
  <c r="N9" i="1"/>
  <c r="O9" i="1" l="1"/>
</calcChain>
</file>

<file path=xl/sharedStrings.xml><?xml version="1.0" encoding="utf-8"?>
<sst xmlns="http://schemas.openxmlformats.org/spreadsheetml/2006/main" count="22" uniqueCount="22">
  <si>
    <t>Кол-во</t>
  </si>
  <si>
    <t>Начальная (максимальная) цена по позиции, руб.</t>
  </si>
  <si>
    <t>Ед.изм</t>
  </si>
  <si>
    <t>10</t>
  </si>
  <si>
    <t>Наименование товара, работы, услуги</t>
  </si>
  <si>
    <t>№</t>
  </si>
  <si>
    <t>В результате проведенного расчета Н(М)ЦД составила:</t>
  </si>
  <si>
    <t>Цена, руб. за единицу товара, работы, услуги.
Расчет по формуле: 
НМЦД= (А+В+С) / n
A, B, C - ценовая информация относительно объекта закупки;
n – Количество источников ценовой информации. 
Начальная (максимальная) за ед. позиции за ед. руб.</t>
  </si>
  <si>
    <t>Цены поставщиков (исполнителей, подрядчиков), рубль</t>
  </si>
  <si>
    <t xml:space="preserve">НМЦД сформирована с учетом расходов на перевозку, страхование, уплату таможенных пошлин, налогов и других обязательных платежей.  </t>
  </si>
  <si>
    <t>Цена, руб. за единицу товара, работы, услуги. (округ)</t>
  </si>
  <si>
    <t>ОБОСНОВАНИЕ НАЧАЛЬНОЙ (МАКСИМАЛЬНОЙ) ЦЕНЫ ДОГОВОРА</t>
  </si>
  <si>
    <t>_______________________________________</t>
  </si>
  <si>
    <r>
      <t xml:space="preserve">Место поставки товара: </t>
    </r>
    <r>
      <rPr>
        <b/>
        <u/>
        <sz val="12"/>
        <color theme="1"/>
        <rFont val="Times New Roman"/>
        <family val="1"/>
        <charset val="204"/>
      </rPr>
      <t>654041, Кемеровская область – Кузбасс, г. Новокузнецк, ул. Кутузова, д.  84</t>
    </r>
    <r>
      <rPr>
        <b/>
        <sz val="12"/>
        <color theme="1"/>
        <rFont val="Times New Roman"/>
        <family val="1"/>
        <charset val="204"/>
      </rPr>
      <t xml:space="preserve">
</t>
    </r>
  </si>
  <si>
    <t xml:space="preserve">Приложение № 1 </t>
  </si>
  <si>
    <t>Услуги охраны</t>
  </si>
  <si>
    <t>б/н от 19.12.25 вх 19/12-01 от 19.12.25</t>
  </si>
  <si>
    <t>б/н от 19.12.25 вх 19/12-02 от 19.12.25</t>
  </si>
  <si>
    <t>б/н от 19.12.25 вх 19/12-03 от 19.12.25</t>
  </si>
  <si>
    <r>
      <t xml:space="preserve">В соответствии с требованиями Федерального закона от 18.07.2011 № 223-ФЗ «О закупках Товаров, работ, услуг отдельными видами юридических лиц», действующим законодательством Российской Федерации, а так же Положением о закупке товаров, работ, услуг </t>
    </r>
    <r>
      <rPr>
        <b/>
        <u/>
        <sz val="14"/>
        <rFont val="Times New Roman"/>
        <family val="1"/>
        <charset val="204"/>
      </rPr>
      <t>услуг государственного автономного профессионального образовательного учреждения «Новокузнецкий торгово-экономический техникум»</t>
    </r>
    <r>
      <rPr>
        <sz val="12"/>
        <rFont val="Times New Roman"/>
        <family val="1"/>
        <charset val="204"/>
      </rPr>
      <t xml:space="preserve">, Для обоснования начальной (максимальной) цены договора применялся метод сопоставимых рыночных цен (анализа рынка) в соответствии с п. 1.5 раздела 12 главы 1 Положения о закупке.
</t>
    </r>
    <r>
      <rPr>
        <b/>
        <i/>
        <sz val="12"/>
        <rFont val="Times New Roman"/>
        <family val="1"/>
        <charset val="204"/>
      </rPr>
      <t>Предмет договора: Оказание услуг частной охранной организаций.</t>
    </r>
  </si>
  <si>
    <t>Расчет НМЦД от 20 января 2026 г.</t>
  </si>
  <si>
    <t>чел / 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</si>
</sst>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b/>
      <u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0" fillId="0" borderId="0" xfId="0" applyNumberForma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8" fillId="0" borderId="0" xfId="0" applyFont="1"/>
    <xf numFmtId="4" fontId="8" fillId="0" borderId="0" xfId="0" applyNumberFormat="1" applyFont="1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1" fillId="0" borderId="4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5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4" fontId="7" fillId="0" borderId="13" xfId="0" applyNumberFormat="1" applyFont="1" applyBorder="1" applyAlignment="1">
      <alignment vertical="center" wrapText="1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/>
    </xf>
    <xf numFmtId="4" fontId="3" fillId="0" borderId="0" xfId="0" applyNumberFormat="1" applyFont="1" applyAlignment="1">
      <alignment horizontal="right" wrapText="1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tabSelected="1" view="pageBreakPreview" zoomScale="80" zoomScaleNormal="80" zoomScaleSheetLayoutView="80" workbookViewId="0">
      <selection activeCell="G8" sqref="G8"/>
    </sheetView>
  </sheetViews>
  <sheetFormatPr defaultRowHeight="15" x14ac:dyDescent="0.25"/>
  <cols>
    <col min="1" max="1" width="6.7109375" customWidth="1"/>
    <col min="2" max="2" width="46.85546875" customWidth="1"/>
    <col min="3" max="3" width="7.5703125" customWidth="1"/>
    <col min="4" max="4" width="7.42578125" customWidth="1"/>
    <col min="5" max="5" width="13.140625" style="1" customWidth="1"/>
    <col min="6" max="6" width="9.140625" style="1" hidden="1" customWidth="1"/>
    <col min="7" max="7" width="19.85546875" style="1" customWidth="1"/>
    <col min="8" max="8" width="13.85546875" style="1" customWidth="1"/>
    <col min="9" max="9" width="19.28515625" style="1" customWidth="1"/>
    <col min="10" max="10" width="9.140625" style="1" hidden="1" customWidth="1"/>
    <col min="11" max="11" width="17.7109375" style="1" customWidth="1"/>
    <col min="12" max="12" width="16.7109375" style="1" customWidth="1"/>
    <col min="13" max="13" width="31.7109375" style="1" customWidth="1"/>
    <col min="14" max="14" width="26.42578125" style="1" customWidth="1"/>
    <col min="15" max="15" width="22" style="1" customWidth="1"/>
  </cols>
  <sheetData>
    <row r="1" spans="1:16" s="7" customFormat="1" ht="36.75" customHeight="1" x14ac:dyDescent="0.25">
      <c r="A1" s="10"/>
      <c r="B1" s="10"/>
      <c r="C1" s="10"/>
      <c r="D1" s="10"/>
      <c r="E1" s="11"/>
      <c r="F1" s="11"/>
      <c r="G1" s="11"/>
      <c r="H1" s="11"/>
      <c r="I1" s="11"/>
      <c r="J1" s="11"/>
      <c r="K1" s="11"/>
      <c r="L1" s="33" t="s">
        <v>14</v>
      </c>
      <c r="M1" s="34"/>
      <c r="N1" s="34"/>
      <c r="O1" s="34"/>
    </row>
    <row r="2" spans="1:16" s="7" customFormat="1" ht="24.75" customHeight="1" x14ac:dyDescent="0.25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6" s="7" customFormat="1" ht="113.25" customHeight="1" x14ac:dyDescent="0.25">
      <c r="A3" s="35" t="s">
        <v>19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6" s="7" customFormat="1" ht="17.25" customHeight="1" thickBot="1" x14ac:dyDescent="0.3">
      <c r="A4" s="32" t="s">
        <v>20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6" s="7" customFormat="1" ht="42.75" customHeight="1" x14ac:dyDescent="0.25">
      <c r="A5" s="41" t="s">
        <v>5</v>
      </c>
      <c r="B5" s="43" t="s">
        <v>4</v>
      </c>
      <c r="C5" s="43" t="s">
        <v>2</v>
      </c>
      <c r="D5" s="43" t="s">
        <v>0</v>
      </c>
      <c r="E5" s="40" t="s">
        <v>8</v>
      </c>
      <c r="F5" s="40"/>
      <c r="G5" s="40"/>
      <c r="H5" s="40"/>
      <c r="I5" s="40"/>
      <c r="J5" s="40"/>
      <c r="K5" s="40"/>
      <c r="L5" s="40"/>
      <c r="M5" s="40" t="s">
        <v>7</v>
      </c>
      <c r="N5" s="27" t="s">
        <v>10</v>
      </c>
      <c r="O5" s="38" t="s">
        <v>1</v>
      </c>
    </row>
    <row r="6" spans="1:16" s="7" customFormat="1" ht="132.75" customHeight="1" x14ac:dyDescent="0.25">
      <c r="A6" s="42"/>
      <c r="B6" s="44"/>
      <c r="C6" s="44"/>
      <c r="D6" s="44"/>
      <c r="E6" s="29" t="s">
        <v>16</v>
      </c>
      <c r="F6" s="29"/>
      <c r="G6" s="29"/>
      <c r="H6" s="29" t="s">
        <v>17</v>
      </c>
      <c r="I6" s="29"/>
      <c r="J6" s="29"/>
      <c r="K6" s="29" t="s">
        <v>18</v>
      </c>
      <c r="L6" s="29"/>
      <c r="M6" s="29"/>
      <c r="N6" s="28"/>
      <c r="O6" s="39"/>
    </row>
    <row r="7" spans="1:16" s="7" customFormat="1" ht="15.75" x14ac:dyDescent="0.25">
      <c r="A7" s="20">
        <v>1</v>
      </c>
      <c r="B7" s="13">
        <v>2</v>
      </c>
      <c r="C7" s="13">
        <v>4</v>
      </c>
      <c r="D7" s="13">
        <v>5</v>
      </c>
      <c r="E7" s="13">
        <v>6</v>
      </c>
      <c r="F7" s="13"/>
      <c r="G7" s="13">
        <v>7</v>
      </c>
      <c r="H7" s="13">
        <v>8</v>
      </c>
      <c r="I7" s="13">
        <v>9</v>
      </c>
      <c r="J7" s="13"/>
      <c r="K7" s="13" t="s">
        <v>3</v>
      </c>
      <c r="L7" s="13">
        <v>11</v>
      </c>
      <c r="M7" s="13">
        <v>12</v>
      </c>
      <c r="N7" s="13"/>
      <c r="O7" s="21">
        <v>13</v>
      </c>
    </row>
    <row r="8" spans="1:16" s="16" customFormat="1" ht="32.25" thickBot="1" x14ac:dyDescent="0.3">
      <c r="A8" s="20">
        <v>1</v>
      </c>
      <c r="B8" s="17" t="s">
        <v>15</v>
      </c>
      <c r="C8" s="13" t="s">
        <v>21</v>
      </c>
      <c r="D8" s="18">
        <v>672</v>
      </c>
      <c r="E8" s="14">
        <v>271</v>
      </c>
      <c r="F8" s="13"/>
      <c r="G8" s="12">
        <f t="shared" ref="G8" si="0">E8*D8</f>
        <v>182112</v>
      </c>
      <c r="H8" s="14">
        <v>240</v>
      </c>
      <c r="I8" s="14">
        <f t="shared" ref="I8" si="1">H8*D8</f>
        <v>161280</v>
      </c>
      <c r="J8" s="14"/>
      <c r="K8" s="14">
        <v>259</v>
      </c>
      <c r="L8" s="12">
        <f t="shared" ref="L8" si="2">K8*D8</f>
        <v>174048</v>
      </c>
      <c r="M8" s="15">
        <f>(E8+H8+K8)/3</f>
        <v>256.66666666666669</v>
      </c>
      <c r="N8" s="12">
        <f t="shared" ref="N8" si="3">ROUND(M8,2)</f>
        <v>256.67</v>
      </c>
      <c r="O8" s="22">
        <f t="shared" ref="O8" si="4">N8*D8</f>
        <v>172482.24000000002</v>
      </c>
      <c r="P8" s="19"/>
    </row>
    <row r="9" spans="1:16" s="7" customFormat="1" ht="45.75" customHeight="1" thickBot="1" x14ac:dyDescent="0.3">
      <c r="A9" s="36" t="s">
        <v>6</v>
      </c>
      <c r="B9" s="37"/>
      <c r="C9" s="23"/>
      <c r="D9" s="23"/>
      <c r="E9" s="24">
        <f t="shared" ref="E9:O9" si="5">SUM(E8:E8)</f>
        <v>271</v>
      </c>
      <c r="F9" s="24">
        <f t="shared" si="5"/>
        <v>0</v>
      </c>
      <c r="G9" s="24">
        <f t="shared" si="5"/>
        <v>182112</v>
      </c>
      <c r="H9" s="24">
        <f t="shared" si="5"/>
        <v>240</v>
      </c>
      <c r="I9" s="24">
        <f t="shared" si="5"/>
        <v>161280</v>
      </c>
      <c r="J9" s="24">
        <f t="shared" si="5"/>
        <v>0</v>
      </c>
      <c r="K9" s="24">
        <f t="shared" si="5"/>
        <v>259</v>
      </c>
      <c r="L9" s="24">
        <f t="shared" si="5"/>
        <v>174048</v>
      </c>
      <c r="M9" s="24">
        <f t="shared" si="5"/>
        <v>256.66666666666669</v>
      </c>
      <c r="N9" s="24">
        <f t="shared" si="5"/>
        <v>256.67</v>
      </c>
      <c r="O9" s="24">
        <f t="shared" si="5"/>
        <v>172482.24000000002</v>
      </c>
    </row>
    <row r="10" spans="1:16" ht="15.75" x14ac:dyDescent="0.25">
      <c r="A10" s="4"/>
      <c r="B10" s="5"/>
      <c r="C10" s="6"/>
      <c r="D10" s="4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6" ht="29.25" customHeight="1" x14ac:dyDescent="0.25">
      <c r="A11" s="2"/>
      <c r="B11" s="31" t="s">
        <v>9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1:16" s="9" customFormat="1" ht="35.25" customHeight="1" x14ac:dyDescent="0.25">
      <c r="A12" s="8"/>
      <c r="B12" s="31" t="s">
        <v>13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6" ht="16.5" customHeight="1" x14ac:dyDescent="0.25">
      <c r="A13" s="2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6" ht="38.25" customHeight="1" x14ac:dyDescent="0.25">
      <c r="A14" s="4"/>
      <c r="B14" s="26"/>
      <c r="C14" s="26"/>
      <c r="D14" s="26"/>
      <c r="E14" s="4"/>
      <c r="F14" s="3"/>
      <c r="G14" s="3"/>
      <c r="H14" s="25" t="s">
        <v>12</v>
      </c>
      <c r="I14" s="25"/>
      <c r="J14" s="25"/>
      <c r="K14" s="25"/>
      <c r="L14" s="3"/>
      <c r="M14" s="3"/>
      <c r="N14" s="25"/>
      <c r="O14" s="25"/>
    </row>
  </sheetData>
  <mergeCells count="21">
    <mergeCell ref="A2:O2"/>
    <mergeCell ref="B12:O12"/>
    <mergeCell ref="A4:O4"/>
    <mergeCell ref="L1:O1"/>
    <mergeCell ref="A3:O3"/>
    <mergeCell ref="A9:B9"/>
    <mergeCell ref="O5:O6"/>
    <mergeCell ref="M5:M6"/>
    <mergeCell ref="A5:A6"/>
    <mergeCell ref="B5:B6"/>
    <mergeCell ref="D5:D6"/>
    <mergeCell ref="E5:L5"/>
    <mergeCell ref="C5:C6"/>
    <mergeCell ref="E6:G6"/>
    <mergeCell ref="H6:J6"/>
    <mergeCell ref="B11:O11"/>
    <mergeCell ref="N14:O14"/>
    <mergeCell ref="H14:K14"/>
    <mergeCell ref="B14:D14"/>
    <mergeCell ref="N5:N6"/>
    <mergeCell ref="K6:L6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2026-01-21T08:28:15Z</dcterms:modified>
</cp:coreProperties>
</file>